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0713CB0-2918-418C-B4EA-7C8586B7BF9E}" xr6:coauthVersionLast="34" xr6:coauthVersionMax="34" xr10:uidLastSave="{00000000-0000-0000-0000-000000000000}"/>
  <bookViews>
    <workbookView xWindow="0" yWindow="0" windowWidth="23040" windowHeight="9072" tabRatio="799" xr2:uid="{00000000-000D-0000-FFFF-FFFF00000000}"/>
  </bookViews>
  <sheets>
    <sheet name="titullapa" sheetId="1" r:id="rId1"/>
    <sheet name="saturs" sheetId="2" r:id="rId2"/>
    <sheet name="Inf" sheetId="13" r:id="rId3"/>
    <sheet name="aktivs" sheetId="5" r:id="rId4"/>
    <sheet name="pasivs" sheetId="6" r:id="rId5"/>
    <sheet name="P vai Z aprekins" sheetId="4" r:id="rId6"/>
    <sheet name="PLpiel" sheetId="14" r:id="rId7"/>
    <sheet name="BILbil" sheetId="15" r:id="rId8"/>
    <sheet name="PZApiel" sheetId="8" r:id="rId9"/>
    <sheet name="PARbil (2)" sheetId="17" r:id="rId10"/>
  </sheets>
  <definedNames>
    <definedName name="_xlnm.Print_Area" localSheetId="3">aktivs!$A$1:$F$40</definedName>
    <definedName name="_xlnm.Print_Area" localSheetId="7">BILbil!$A$1:$J$128</definedName>
    <definedName name="_xlnm.Print_Area" localSheetId="2">Inf!$A$1:$H$44</definedName>
    <definedName name="_xlnm.Print_Area" localSheetId="5">'P vai Z aprekins'!$A$1:$H$30</definedName>
    <definedName name="_xlnm.Print_Area" localSheetId="9">'PARbil (2)'!$A$1:$J$79</definedName>
    <definedName name="_xlnm.Print_Area" localSheetId="4">pasivs!$A$1:$F$43</definedName>
    <definedName name="_xlnm.Print_Area" localSheetId="6">PLpiel!$A$1:$H$47</definedName>
    <definedName name="_xlnm.Print_Area" localSheetId="8">PZApiel!$A$1:$I$103</definedName>
    <definedName name="_xlnm.Print_Area" localSheetId="1">saturs!$A$1:$H$34</definedName>
    <definedName name="_xlnm.Print_Area" localSheetId="0">titullapa!$A$1:$G$51</definedName>
  </definedNames>
  <calcPr calcId="162913"/>
</workbook>
</file>

<file path=xl/calcChain.xml><?xml version="1.0" encoding="utf-8"?>
<calcChain xmlns="http://schemas.openxmlformats.org/spreadsheetml/2006/main">
  <c r="J19" i="17" l="1"/>
  <c r="H41" i="8" l="1"/>
  <c r="I41" i="8"/>
  <c r="J33" i="17" l="1"/>
  <c r="J11" i="17"/>
  <c r="I39" i="15"/>
  <c r="E13" i="6"/>
  <c r="D35" i="14"/>
  <c r="D34" i="14"/>
  <c r="H18" i="4"/>
  <c r="H11" i="4"/>
  <c r="H21" i="4" s="1"/>
  <c r="H23" i="4" s="1"/>
  <c r="H24" i="4" s="1"/>
  <c r="F15" i="6"/>
  <c r="F19" i="6"/>
  <c r="F26" i="6"/>
  <c r="F34" i="6"/>
  <c r="F35" i="6" l="1"/>
  <c r="F36" i="6" s="1"/>
  <c r="F35" i="5" l="1"/>
  <c r="F37" i="5" s="1"/>
  <c r="F27" i="5"/>
  <c r="F20" i="5"/>
  <c r="F38" i="5" l="1"/>
  <c r="F17" i="5"/>
  <c r="I18" i="15" l="1"/>
  <c r="G18" i="15"/>
  <c r="J12" i="15"/>
  <c r="I12" i="15"/>
  <c r="H46" i="15" l="1"/>
  <c r="J46" i="15"/>
  <c r="J39" i="15"/>
  <c r="G39" i="15"/>
  <c r="A38" i="6" l="1"/>
  <c r="A27" i="4" s="1"/>
  <c r="A3" i="13"/>
  <c r="J127" i="15"/>
  <c r="I127" i="15"/>
  <c r="J124" i="15"/>
  <c r="I124" i="15"/>
  <c r="I93" i="8"/>
  <c r="K93" i="8" s="1"/>
  <c r="H93" i="8"/>
  <c r="G15" i="4" s="1"/>
  <c r="J93" i="8" s="1"/>
  <c r="D19" i="17"/>
  <c r="E19" i="6"/>
  <c r="J98" i="15"/>
  <c r="J109" i="15"/>
  <c r="J110" i="15" s="1"/>
  <c r="I109" i="15"/>
  <c r="I110" i="15" s="1"/>
  <c r="I88" i="15"/>
  <c r="I87" i="15"/>
  <c r="J82" i="15"/>
  <c r="J84" i="15" s="1"/>
  <c r="L84" i="15" s="1"/>
  <c r="I82" i="15"/>
  <c r="I84" i="15" s="1"/>
  <c r="K84" i="15" s="1"/>
  <c r="J14" i="15"/>
  <c r="J16" i="15" s="1"/>
  <c r="L16" i="15" s="1"/>
  <c r="I14" i="15"/>
  <c r="H20" i="15" s="1"/>
  <c r="G22" i="15" s="1"/>
  <c r="I8" i="15"/>
  <c r="I7" i="15"/>
  <c r="J7" i="15"/>
  <c r="E13" i="5"/>
  <c r="E32" i="14"/>
  <c r="H29" i="14"/>
  <c r="D26" i="14"/>
  <c r="I21" i="8"/>
  <c r="I22" i="8" s="1"/>
  <c r="H47" i="14"/>
  <c r="G47" i="14"/>
  <c r="L64" i="15"/>
  <c r="K64" i="15"/>
  <c r="I75" i="15"/>
  <c r="J33" i="15"/>
  <c r="L33" i="15" s="1"/>
  <c r="G11" i="14"/>
  <c r="H71" i="8"/>
  <c r="G13" i="4" s="1"/>
  <c r="J71" i="8" s="1"/>
  <c r="E35" i="5"/>
  <c r="E27" i="5"/>
  <c r="J24" i="17"/>
  <c r="J29" i="17"/>
  <c r="J36" i="17"/>
  <c r="J43" i="17"/>
  <c r="J113" i="15"/>
  <c r="J123" i="15" s="1"/>
  <c r="J107" i="15"/>
  <c r="J79" i="15"/>
  <c r="J44" i="15"/>
  <c r="J25" i="15"/>
  <c r="I84" i="8"/>
  <c r="I75" i="8"/>
  <c r="I53" i="8"/>
  <c r="I46" i="8"/>
  <c r="I28" i="8"/>
  <c r="I19" i="8"/>
  <c r="I43" i="17"/>
  <c r="I36" i="17"/>
  <c r="I29" i="17"/>
  <c r="I24" i="17"/>
  <c r="I113" i="15"/>
  <c r="I123" i="15" s="1"/>
  <c r="I107" i="15"/>
  <c r="I79" i="15"/>
  <c r="H44" i="15"/>
  <c r="I25" i="15"/>
  <c r="H84" i="8"/>
  <c r="H75" i="8"/>
  <c r="H53" i="8"/>
  <c r="H46" i="8"/>
  <c r="H28" i="8"/>
  <c r="H19" i="8"/>
  <c r="G18" i="4"/>
  <c r="G26" i="14"/>
  <c r="E34" i="6"/>
  <c r="J13" i="17"/>
  <c r="J14" i="17"/>
  <c r="J15" i="17"/>
  <c r="J16" i="17"/>
  <c r="D18" i="17"/>
  <c r="J9" i="17"/>
  <c r="J10" i="17"/>
  <c r="J12" i="17"/>
  <c r="J40" i="15"/>
  <c r="K40" i="15" s="1"/>
  <c r="H17" i="8"/>
  <c r="G8" i="4" s="1"/>
  <c r="G9" i="4" s="1"/>
  <c r="J46" i="17"/>
  <c r="J40" i="17"/>
  <c r="I80" i="8"/>
  <c r="K80" i="8" s="1"/>
  <c r="I71" i="8"/>
  <c r="K71" i="8" s="1"/>
  <c r="I49" i="8"/>
  <c r="K49" i="8" s="1"/>
  <c r="I17" i="8"/>
  <c r="G34" i="14"/>
  <c r="F34" i="14"/>
  <c r="G32" i="14"/>
  <c r="F32" i="14"/>
  <c r="F26" i="14"/>
  <c r="A35" i="14"/>
  <c r="A34" i="14"/>
  <c r="G16" i="14"/>
  <c r="I16" i="14" s="1"/>
  <c r="G15" i="14"/>
  <c r="I48" i="15"/>
  <c r="L48" i="15" s="1"/>
  <c r="E9" i="5"/>
  <c r="J9" i="15"/>
  <c r="G40" i="15"/>
  <c r="L40" i="15" s="1"/>
  <c r="H40" i="15"/>
  <c r="I40" i="15"/>
  <c r="G48" i="15"/>
  <c r="K48" i="15" s="1"/>
  <c r="D14" i="13"/>
  <c r="F17" i="17"/>
  <c r="G17" i="17"/>
  <c r="H17" i="17"/>
  <c r="I17" i="17"/>
  <c r="I33" i="17"/>
  <c r="I40" i="17"/>
  <c r="I46" i="17"/>
  <c r="D4" i="6"/>
  <c r="D5" i="6"/>
  <c r="H23" i="14"/>
  <c r="H24" i="14"/>
  <c r="H25" i="14"/>
  <c r="C26" i="14"/>
  <c r="C35" i="14" s="1"/>
  <c r="E26" i="14"/>
  <c r="H30" i="14"/>
  <c r="H31" i="14"/>
  <c r="C32" i="14"/>
  <c r="C34" i="14"/>
  <c r="E34" i="14"/>
  <c r="H20" i="8"/>
  <c r="H29" i="8" s="1"/>
  <c r="H47" i="8" s="1"/>
  <c r="H54" i="8" s="1"/>
  <c r="I20" i="8"/>
  <c r="I29" i="8" s="1"/>
  <c r="I47" i="8" s="1"/>
  <c r="I54" i="8" s="1"/>
  <c r="B22" i="8"/>
  <c r="B41" i="8" s="1"/>
  <c r="B49" i="8" s="1"/>
  <c r="B71" i="8" s="1"/>
  <c r="H49" i="8"/>
  <c r="G12" i="4" s="1"/>
  <c r="J49" i="8" s="1"/>
  <c r="H80" i="8"/>
  <c r="G14" i="4" s="1"/>
  <c r="J80" i="8" s="1"/>
  <c r="E17" i="17"/>
  <c r="G10" i="4"/>
  <c r="E26" i="6"/>
  <c r="E35" i="6" l="1"/>
  <c r="G17" i="14"/>
  <c r="J18" i="17"/>
  <c r="I120" i="15"/>
  <c r="D17" i="17"/>
  <c r="E37" i="5"/>
  <c r="H32" i="14"/>
  <c r="H26" i="14"/>
  <c r="G35" i="14"/>
  <c r="E15" i="5" s="1"/>
  <c r="I17" i="14"/>
  <c r="L9" i="15"/>
  <c r="F35" i="14"/>
  <c r="E14" i="5" s="1"/>
  <c r="E35" i="14"/>
  <c r="H34" i="14"/>
  <c r="I34" i="14" s="1"/>
  <c r="I9" i="15"/>
  <c r="K9" i="15" s="1"/>
  <c r="I16" i="15"/>
  <c r="K16" i="15" s="1"/>
  <c r="J20" i="15"/>
  <c r="I22" i="15" s="1"/>
  <c r="J120" i="15"/>
  <c r="H21" i="8"/>
  <c r="H22" i="8" s="1"/>
  <c r="J17" i="8"/>
  <c r="K41" i="8"/>
  <c r="K17" i="8"/>
  <c r="G11" i="4"/>
  <c r="J41" i="8"/>
  <c r="J17" i="17"/>
  <c r="I33" i="15" l="1"/>
  <c r="K33" i="15" s="1"/>
  <c r="H35" i="14"/>
  <c r="E12" i="5"/>
  <c r="G21" i="4"/>
  <c r="E20" i="5" l="1"/>
  <c r="I35" i="14" s="1"/>
  <c r="E17" i="5"/>
  <c r="G23" i="4"/>
  <c r="G24" i="4" s="1"/>
  <c r="E38" i="5" l="1"/>
  <c r="E14" i="6"/>
  <c r="I71" i="15" l="1"/>
  <c r="I76" i="15"/>
  <c r="E15" i="6"/>
  <c r="E36" i="6" l="1"/>
  <c r="H3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3" authorId="0" shapeId="0" xr:uid="{00000000-0006-0000-0300-000001000000}">
      <text>
        <r>
          <rPr>
            <sz val="10"/>
            <rFont val="Arial"/>
            <family val="2"/>
          </rPr>
          <t xml:space="preserve">
</t>
        </r>
        <r>
          <rPr>
            <sz val="10"/>
            <color indexed="8"/>
            <rFont val="Times New Roman"/>
            <family val="1"/>
            <charset val="204"/>
          </rPr>
          <t>нажать, чтобы перейти к приложению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4" authorId="0" shapeId="0" xr:uid="{00000000-0006-0000-0400-000001000000}">
      <text>
        <r>
          <rPr>
            <sz val="10"/>
            <rFont val="Arial"/>
            <family val="2"/>
          </rPr>
          <t xml:space="preserve">
</t>
        </r>
        <r>
          <rPr>
            <sz val="9"/>
            <color indexed="8"/>
            <rFont val="Times New Roman"/>
            <family val="1"/>
            <charset val="204"/>
          </rPr>
          <t>нажать, чтобы перейти к приложению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J5" authorId="0" shapeId="0" xr:uid="{00000000-0006-0000-0500-000001000000}">
      <text>
        <r>
          <rPr>
            <sz val="10"/>
            <rFont val="Arial"/>
            <family val="2"/>
          </rPr>
          <t xml:space="preserve">
</t>
        </r>
        <r>
          <rPr>
            <sz val="10"/>
            <color indexed="8"/>
            <rFont val="Times New Roman"/>
            <family val="1"/>
            <charset val="204"/>
          </rPr>
          <t>нажать, чтобы перейти к приложению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1" authorId="0" shapeId="0" xr:uid="{00000000-0006-0000-0800-000001000000}">
      <text>
        <r>
          <rPr>
            <b/>
            <sz val="10"/>
            <color indexed="8"/>
            <rFont val="Times New Roman"/>
            <family val="1"/>
            <charset val="204"/>
          </rPr>
          <t>указать конкретные виды деятельности!</t>
        </r>
      </text>
    </comment>
    <comment ref="J40" authorId="0" shapeId="0" xr:uid="{00000000-0006-0000-0800-000002000000}">
      <text>
        <r>
          <rPr>
            <sz val="10"/>
            <color indexed="8"/>
            <rFont val="Times New Roman"/>
            <family val="1"/>
            <charset val="204"/>
          </rPr>
          <t xml:space="preserve">salīdzinam ar P&amp;Z
</t>
        </r>
      </text>
    </comment>
  </commentList>
</comments>
</file>

<file path=xl/sharedStrings.xml><?xml version="1.0" encoding="utf-8"?>
<sst xmlns="http://schemas.openxmlformats.org/spreadsheetml/2006/main" count="486" uniqueCount="404">
  <si>
    <t>Piezīme Nr.2</t>
  </si>
  <si>
    <t>Piezīme Nr.3</t>
  </si>
  <si>
    <t>Piezīme Nr.5</t>
  </si>
  <si>
    <t>Piezīme Nr.6</t>
  </si>
  <si>
    <t>Piezīme Nr.7</t>
  </si>
  <si>
    <t>Piezīme Nr.10</t>
  </si>
  <si>
    <t>Piezīme Nr. 13</t>
  </si>
  <si>
    <t>Piezīme Nr. 14</t>
  </si>
  <si>
    <t>Piezīme Nr. 15</t>
  </si>
  <si>
    <t>Piezīme Nr. 16</t>
  </si>
  <si>
    <t>Piezīme Nr. 17</t>
  </si>
  <si>
    <t>Neatkarīgu revidentu ziņojums</t>
  </si>
  <si>
    <t>Informācija par sabiedrību</t>
  </si>
  <si>
    <t>starppašvaldību organizācija"  - AADSO</t>
  </si>
  <si>
    <t xml:space="preserve"> SIA "Atkritumu apsaimniekošanas Dienvidlatgales </t>
  </si>
  <si>
    <t>Valdes loceklis</t>
  </si>
  <si>
    <t>I. Pamatlīdzekļi:</t>
  </si>
  <si>
    <t>Finanšu palīdzības sniedzējs</t>
  </si>
  <si>
    <t>Piezīme Nr. 12</t>
  </si>
  <si>
    <t>1. Paskaidrojumi pie bilances posteņiem</t>
  </si>
  <si>
    <t>Piezīme Nr. 11</t>
  </si>
  <si>
    <t>Piezīme Nr.21</t>
  </si>
  <si>
    <t>Atlīdzība par zvērinātu revidentu komercsabiedrībai sniegtajiem pakalpojumiem:</t>
  </si>
  <si>
    <t>Gada pārskata pārbaude</t>
  </si>
  <si>
    <t>Cita veida atlīdzība zvērinātu revidentu komercsabiedrībai netika izmaksata</t>
  </si>
  <si>
    <t>Peļņas vai zaudējumu aprēķins</t>
  </si>
  <si>
    <t>Vadības ziņojums</t>
  </si>
  <si>
    <t>GADA PĀRSKATS</t>
  </si>
  <si>
    <t>par periodu</t>
  </si>
  <si>
    <t>SATURS</t>
  </si>
  <si>
    <t>Lpp.</t>
  </si>
  <si>
    <t>Finanšu pārskats:</t>
  </si>
  <si>
    <t>Bilance:</t>
  </si>
  <si>
    <t>aktīvs</t>
  </si>
  <si>
    <t>pasīvs</t>
  </si>
  <si>
    <t>Naudas plūsmas pārskats</t>
  </si>
  <si>
    <t>Pašu kapitāla izmaiņu pārskats</t>
  </si>
  <si>
    <t>Gada pārskata pielikums:</t>
  </si>
  <si>
    <t>1. Grāmatvedības politika un pielietotās metodes</t>
  </si>
  <si>
    <t>2. Paskaidrojumi pie peļņas vai zaudējumu aprēķina posteņiem</t>
  </si>
  <si>
    <t>4. Vispārīgā informācija</t>
  </si>
  <si>
    <t>Sabiedrības juridiskais statuss</t>
  </si>
  <si>
    <t>Reģistrācijas Nr., vieta un datums</t>
  </si>
  <si>
    <t>Juridiskā adrese</t>
  </si>
  <si>
    <t>Pasta adrese</t>
  </si>
  <si>
    <t>Bankas nosaukums un kods</t>
  </si>
  <si>
    <t>Bankas konti</t>
  </si>
  <si>
    <t xml:space="preserve">Dalībnieki un to daļas </t>
  </si>
  <si>
    <t>Pārskata gads</t>
  </si>
  <si>
    <t xml:space="preserve">no </t>
  </si>
  <si>
    <t xml:space="preserve"> līdz</t>
  </si>
  <si>
    <t>Ziņas par radniecīgajam sabiedrībam</t>
  </si>
  <si>
    <t>Grāmatvedis</t>
  </si>
  <si>
    <t>Revidents</t>
  </si>
  <si>
    <t>PEĻŅAS VAI ZAUDĒJUMU APRĒĶINS</t>
  </si>
  <si>
    <t>PAR PERIODU, KAS NOSLĒDZĀS</t>
  </si>
  <si>
    <t>Piezīmes</t>
  </si>
  <si>
    <t>Uz pielikumu</t>
  </si>
  <si>
    <t>numurs</t>
  </si>
  <si>
    <t>Neto apgrozījums</t>
  </si>
  <si>
    <t>Bruto peļņa vai zaudējumi</t>
  </si>
  <si>
    <t>Pārdošanas izmaksas</t>
  </si>
  <si>
    <t>Administrācijas izmaksas</t>
  </si>
  <si>
    <t>Pārējie saimnieciskās darbības ieņēmumi</t>
  </si>
  <si>
    <t>Pārējās  saimnieciskās darbības izmaksas</t>
  </si>
  <si>
    <t>Pārskata gada peļņa vai zaudējumi</t>
  </si>
  <si>
    <t>Aktīvs</t>
  </si>
  <si>
    <t>Pamatlīdzekļi kopā:</t>
  </si>
  <si>
    <t>I. Krājumi:</t>
  </si>
  <si>
    <t>Avansa maksājumi par precēm</t>
  </si>
  <si>
    <t>Pircēju un pasūtītāju parādi</t>
  </si>
  <si>
    <t>Citi debitori</t>
  </si>
  <si>
    <t>Pasīvs</t>
  </si>
  <si>
    <t>Akciju vai daļu kapitāls (pamatkapitāls)</t>
  </si>
  <si>
    <t>Rezerves:</t>
  </si>
  <si>
    <t>Citi uzkrājumi</t>
  </si>
  <si>
    <t>Parādi piegādātājiem un darbuzņēmējiem</t>
  </si>
  <si>
    <t>Zvērinātu revidentu</t>
  </si>
  <si>
    <t>Ziņas par ārpusbilances saistībām un ieķīlātiem aktīviem</t>
  </si>
  <si>
    <t>Nākotnes izredzes un turpmākā attīstība, darbības turpināšanās pamatojums</t>
  </si>
  <si>
    <t xml:space="preserve">Ziņas par nomas līgumiem, īres līgumiem, ķīlām, izsniegtām garantijām un citiem līgumiem, kuriem ir svarīga nozīme sabiedrības darbībā </t>
  </si>
  <si>
    <t>Uzkrātās saistības</t>
  </si>
  <si>
    <t>kontrole</t>
  </si>
  <si>
    <t>Pasīvu kopsumma:</t>
  </si>
  <si>
    <t>Piezīme Nr. 1</t>
  </si>
  <si>
    <t xml:space="preserve">Neto apgrozījums </t>
  </si>
  <si>
    <t>neto apgrozījumu  pielikumā   parāda  sadalījumā  pa   pamatdarbības</t>
  </si>
  <si>
    <t>veidiem un ģeogrāfiskajiem tirgiem,</t>
  </si>
  <si>
    <t>Kopā</t>
  </si>
  <si>
    <t>Neto apgrozījuma sadalījums pa ģeogrāfiskiem tirgiem</t>
  </si>
  <si>
    <t>Latvija</t>
  </si>
  <si>
    <t>Neto apgrozījuma gūšanai izlietotās produkcijas, preču vai pakalpojumu izmaksas ražošanas vai iegādes</t>
  </si>
  <si>
    <t>pašizmaksā.</t>
  </si>
  <si>
    <t>Izmaksu veids</t>
  </si>
  <si>
    <t>Pamatlīdzekļu nolietojums</t>
  </si>
  <si>
    <t>Citi administrācijas izdevumi</t>
  </si>
  <si>
    <t>Piezīme Nr. 4</t>
  </si>
  <si>
    <t xml:space="preserve">Pārējie  saimnieciskās darbības ieņēmumi </t>
  </si>
  <si>
    <t>Ieņēmumu veidi</t>
  </si>
  <si>
    <t>Soda naudas un līgumsodi</t>
  </si>
  <si>
    <t>Pārējie  saimnieciskās darbības izdevumi</t>
  </si>
  <si>
    <t>Izdevumu veidi</t>
  </si>
  <si>
    <t>Kopā:</t>
  </si>
  <si>
    <t>Nekustamā īpašuma nodoklis</t>
  </si>
  <si>
    <t>Nemateriālie ieguldījumi</t>
  </si>
  <si>
    <t>Sākotnējā vērtība</t>
  </si>
  <si>
    <t>Nolietojums</t>
  </si>
  <si>
    <t>Pamatlīdzekļu kustības pārskats</t>
  </si>
  <si>
    <t>Zemes gabali</t>
  </si>
  <si>
    <t>Tehnoloģiskās iekārtas</t>
  </si>
  <si>
    <t>Pārējie pamatlīdzekļi</t>
  </si>
  <si>
    <t>SĀKOTNĒJA VĒRTĪBA:</t>
  </si>
  <si>
    <t>ATLIKUŠI VĒRTĪBA</t>
  </si>
  <si>
    <t>Uzņēmuma nekustamā īpašuma kadastrālā vērtība</t>
  </si>
  <si>
    <t>Nekustamā īpašuma adrese</t>
  </si>
  <si>
    <t>kadastrālā vērtība</t>
  </si>
  <si>
    <t>bilances vērtība</t>
  </si>
  <si>
    <t>kopā</t>
  </si>
  <si>
    <t>Krājumi</t>
  </si>
  <si>
    <t>Krājumu veidi</t>
  </si>
  <si>
    <t>Izejvielas materiala</t>
  </si>
  <si>
    <t>Pircēju un pasūtitaju parādu uzskaites vērtība</t>
  </si>
  <si>
    <t>Šaubigie debitori</t>
  </si>
  <si>
    <t>Sadalījums pa valūtām</t>
  </si>
  <si>
    <t>Valūta</t>
  </si>
  <si>
    <t>EUR</t>
  </si>
  <si>
    <t>USD</t>
  </si>
  <si>
    <t>Nākamo periodu izmaksas</t>
  </si>
  <si>
    <t>Izdevumu veids</t>
  </si>
  <si>
    <t>Samaksāts pārskata gadā</t>
  </si>
  <si>
    <t>1.</t>
  </si>
  <si>
    <t>PASĪVS</t>
  </si>
  <si>
    <t>Daļu/akciju skaits</t>
  </si>
  <si>
    <t>Kopēja vērtība</t>
  </si>
  <si>
    <t xml:space="preserve">Kopēja vērtība </t>
  </si>
  <si>
    <t xml:space="preserve">Nesadalītā peļņa </t>
  </si>
  <si>
    <t>Nesadalīta peļņa</t>
  </si>
  <si>
    <t>Aprēķinātas dividendes par iepriekš. gadiem</t>
  </si>
  <si>
    <t>Likumā noteiktās rezerves</t>
  </si>
  <si>
    <t>Pārskata gada peļņa (zaudējumi)</t>
  </si>
  <si>
    <t>Uzkrājumi</t>
  </si>
  <si>
    <t>Uzkrājuma veids</t>
  </si>
  <si>
    <t>Apjoms pārskata gada sākumā</t>
  </si>
  <si>
    <t>Palielinājums</t>
  </si>
  <si>
    <t>Samazinājums</t>
  </si>
  <si>
    <t>Apjoms pārskata gada beigās</t>
  </si>
  <si>
    <t>Vienas daļas  nomināla vērtība</t>
  </si>
  <si>
    <t>pievienotās vērtības nodoklis  un citi nodokļi, kas tieši saistīti ar pārdošanu.</t>
  </si>
  <si>
    <t>nav</t>
  </si>
  <si>
    <t>Īstermiņa parādi</t>
  </si>
  <si>
    <t>Piezīme Nr.23</t>
  </si>
  <si>
    <t>Piezīme Nr.24</t>
  </si>
  <si>
    <t>Nodokļu maksājumi</t>
  </si>
  <si>
    <t>Nokavējuma nauda</t>
  </si>
  <si>
    <t>Pārskaitīts uz citiem nodokļiem</t>
  </si>
  <si>
    <t>Uzņēmuma ienākuma nodoklis</t>
  </si>
  <si>
    <t>Pievienotās vērtības nodoklis</t>
  </si>
  <si>
    <t>Sociālās nodrošināšanas maksājumi</t>
  </si>
  <si>
    <t xml:space="preserve">Iedzīvotāju ienākuma nodoklis </t>
  </si>
  <si>
    <t>Uzņēmējdarbības riska nodeva</t>
  </si>
  <si>
    <t>Dabas resursu nodoklis</t>
  </si>
  <si>
    <t>Pārmaksātie nodokļi</t>
  </si>
  <si>
    <t>Parāds budžetam</t>
  </si>
  <si>
    <t>Rēķini par iepriekšējo gadu, kuri saņemti pēc pārskata datuma</t>
  </si>
  <si>
    <t>Uzņēmumā nodarbināto personu skaits</t>
  </si>
  <si>
    <t>Vidējais uzņēmumā nodarbināto personu skaits</t>
  </si>
  <si>
    <t>Personala izmaksas</t>
  </si>
  <si>
    <t>Izmaksu veida</t>
  </si>
  <si>
    <t>Atlīdzība par darbu</t>
  </si>
  <si>
    <t>Sociālo iemaksu izmaksas</t>
  </si>
  <si>
    <t xml:space="preserve">    pārējas rezerves</t>
  </si>
  <si>
    <t xml:space="preserve">   no citiem pamatdarbības veidiem</t>
  </si>
  <si>
    <t>I. Nemateriālie ieguldījumi:</t>
  </si>
  <si>
    <t>Koncesijas, patenti, licences, preču zīmes un tamlīdzīgas tiesības</t>
  </si>
  <si>
    <t>I. Nemateriālie ieguldījumi kopā:</t>
  </si>
  <si>
    <t>Citi pārdošanas izdevumi</t>
  </si>
  <si>
    <t>Darba alga</t>
  </si>
  <si>
    <t>Sociālais nodoklis</t>
  </si>
  <si>
    <t>Komunālie maksājumi</t>
  </si>
  <si>
    <t>Mazvērtīgā inventāra izdevumi</t>
  </si>
  <si>
    <t>Sakaru izdevumi</t>
  </si>
  <si>
    <t>Interneta abonēšanas izdevumi</t>
  </si>
  <si>
    <t>Naudas apgrozījuma blakus izdevumi</t>
  </si>
  <si>
    <t>Uzņēmuma vieglā transportlīdzekļa nodoklis</t>
  </si>
  <si>
    <t>Komandējumu izdevumi</t>
  </si>
  <si>
    <t>Datorprogrammas Accorprofi izdevumi</t>
  </si>
  <si>
    <t>Neizmantoto atvalinājumu uzkrājums</t>
  </si>
  <si>
    <t>Atvaļinajumiem</t>
  </si>
  <si>
    <t xml:space="preserve">Norēķini ar piegādātājiem un darbuzņēmējiem </t>
  </si>
  <si>
    <t>Gada pārskata un revīzijas izdevumi</t>
  </si>
  <si>
    <t>Grāmatvedības izdevumi</t>
  </si>
  <si>
    <t>Ar saimniecisko darbību nesaistītie izdevumi</t>
  </si>
  <si>
    <t>Piezīme Nr.11</t>
  </si>
  <si>
    <t>valūtā</t>
  </si>
  <si>
    <t>II. Debitori:</t>
  </si>
  <si>
    <t>II. Debitori kopā:</t>
  </si>
  <si>
    <t>Aktīvu kopsumma:</t>
  </si>
  <si>
    <t>I. Ilgtermiņa kreditori kopā:</t>
  </si>
  <si>
    <t>Neto apgrozījums ir ieņēmumi no sabiedrības pamatdarbības un pakalpojumu sniegšanas,</t>
  </si>
  <si>
    <t xml:space="preserve">no kuriem atskaitīta tirdzniecības atlaides un citas piešķirtās atlaides, kā arī </t>
  </si>
  <si>
    <t>Norakstīts pārskata gadā</t>
  </si>
  <si>
    <t>Apmaksātais kapitāls</t>
  </si>
  <si>
    <t>Parakstītais kapitāls</t>
  </si>
  <si>
    <t>Sama-ksāts</t>
  </si>
  <si>
    <t>Aprēķi-nāts</t>
  </si>
  <si>
    <t>Sabiedrība ar ierobežotu atbildību</t>
  </si>
  <si>
    <t>Sabiedrības nosaukums</t>
  </si>
  <si>
    <t>Saimnieciskās darbības veida kods pēc NACE 2. red.</t>
  </si>
  <si>
    <t>Sabiedrības pamatdarbība</t>
  </si>
  <si>
    <t>AKTĪVS</t>
  </si>
  <si>
    <t xml:space="preserve">Apstākļi un notikumi pēc bilances slēgšanas </t>
  </si>
  <si>
    <t>Daugavpils,Ģimnāzijas iela 28-2, LV-5401</t>
  </si>
  <si>
    <t>a) Zemesgabali, ēkas un inženierbūves</t>
  </si>
  <si>
    <t>b) Izgāztuves rekultivācijas</t>
  </si>
  <si>
    <t>Nākamo periodu izdevumi</t>
  </si>
  <si>
    <t>Avansa maksājumi par krājumiem</t>
  </si>
  <si>
    <t>Izeivielas, pamatmateriāli un palīgmateriāli</t>
  </si>
  <si>
    <t>Aizdevumi akcionāriem vai dalībniekiem un vadībai</t>
  </si>
  <si>
    <t xml:space="preserve">Līdzdalība radniecīgo sabiedrību kapitālā </t>
  </si>
  <si>
    <t>Pamatļidzekļu izveidošana un nepabeigto celtniecības objektu izmaksas</t>
  </si>
  <si>
    <t>Pārējie pamalīdzekļi un inventārs</t>
  </si>
  <si>
    <t>Tehnoloģiskās iekārtas un ierīces</t>
  </si>
  <si>
    <t>Nekustamie īpašumi:</t>
  </si>
  <si>
    <t>BILANCES</t>
  </si>
  <si>
    <t xml:space="preserve">Iepriekšejo gadu nesadalīta peļņa vai nesegtie zaudējumi </t>
  </si>
  <si>
    <t>Nākamo periodu ieņēmumi</t>
  </si>
  <si>
    <t>Nodokļi un valsts sociālās apdrošin.oblīgātās iemaksas</t>
  </si>
  <si>
    <t>Pielikums no 7. līdz 18. lapai ir neatņemama šī finansu pārskata sastāvdaļa</t>
  </si>
  <si>
    <t xml:space="preserve">Laikā periodā starp pārskata gada pēdējo dienu un dienu, kad valde parakstīja gada pārskatu, nav bijuši nekādi nozīmīgi vai ārkārtas apstākļi, kas ietekmētu gada rezultātus un sabiedrības finansiālo stāvokli. </t>
  </si>
  <si>
    <t>Tādu līgumu nav.</t>
  </si>
  <si>
    <t>4.  Vispārīgā informācija</t>
  </si>
  <si>
    <t>Uzkrājumi nedrošiem debitoriem</t>
  </si>
  <si>
    <t>Piezīme Nr.26</t>
  </si>
  <si>
    <t>2016. gadā Sabiedrība plāno turpināt savu darbību izvēlētajā virzienā ar mērķi gūt peļņu.</t>
  </si>
  <si>
    <t>2016. gadā vadība paredz pārdošanas apjoma rentabilitātes pieaugumu, jo ir paredzēts piesaistīt jaunus klientus.</t>
  </si>
  <si>
    <t>uz 31.12.2015.</t>
  </si>
  <si>
    <t>Bilances vērtība uz 31.12.2015.</t>
  </si>
  <si>
    <t>Uzņem.viegl.transportlidz.nodokl.</t>
  </si>
  <si>
    <t>SIA „Auditkonsuls”</t>
  </si>
  <si>
    <t>komercsabiedrības licences Nr.149</t>
  </si>
  <si>
    <t>Atbildīgais zvērināts revidents Svetlana Ņefjodova</t>
  </si>
  <si>
    <t>Sertifikāta Nr.177</t>
  </si>
  <si>
    <t xml:space="preserve">Valdes loceklis _____________________   </t>
  </si>
  <si>
    <t>Pārdotās produkcijas ražošanas pašizmaksa,pārdoto preču vai sniegto pakalpojumu iegādes izmaksas</t>
  </si>
  <si>
    <t>a) no radniecīgajām sabiedrībām</t>
  </si>
  <si>
    <t>b) no citām personām</t>
  </si>
  <si>
    <t>a) radniecīgajām sabiedrībām,</t>
  </si>
  <si>
    <t>b) citām personām</t>
  </si>
  <si>
    <t xml:space="preserve">Peļņa vai zaudējumi pirms uzņēmumu ienākuma nodokļa </t>
  </si>
  <si>
    <t>Uzņēmumu ienākuma nodoklis par pārskata gadu</t>
  </si>
  <si>
    <t>Peļņa vai zaudējumi pēc UIN aprēķināšanas</t>
  </si>
  <si>
    <t xml:space="preserve"> Ilgtermiņa ieguldījumi</t>
  </si>
  <si>
    <t xml:space="preserve"> Apgrozāmie līdzekļi</t>
  </si>
  <si>
    <t>2.Nepabeigtie ražojumi un pasūtījumi</t>
  </si>
  <si>
    <t>3.Gatavie ražojumi un preces pārdošanai</t>
  </si>
  <si>
    <t xml:space="preserve"> Krājumi kopā:</t>
  </si>
  <si>
    <t xml:space="preserve">2.Radniecīgo sabiedrību parādi </t>
  </si>
  <si>
    <t>4.Istermiņa aizdevumi dalībniekiem un vadībai</t>
  </si>
  <si>
    <t>6.Uzkrātie ieņēmumi</t>
  </si>
  <si>
    <t>III. Nauda</t>
  </si>
  <si>
    <t xml:space="preserve"> Apgrozāmie līdzekļi kopā:</t>
  </si>
  <si>
    <t xml:space="preserve"> Pašu kapitāls:</t>
  </si>
  <si>
    <t xml:space="preserve"> Pašu kapitāls kopā:</t>
  </si>
  <si>
    <t xml:space="preserve"> Uzkrājumi kopā:</t>
  </si>
  <si>
    <t xml:space="preserve"> Krediori:</t>
  </si>
  <si>
    <t xml:space="preserve"> Ilgtermiņa kreditori:</t>
  </si>
  <si>
    <t>2.Citi aizņēmumi</t>
  </si>
  <si>
    <t xml:space="preserve">3.Finanšu nomas saistības </t>
  </si>
  <si>
    <t xml:space="preserve"> Īstermiņa kreditori:</t>
  </si>
  <si>
    <t>1.Aizņēmumi no kredītiestādēm</t>
  </si>
  <si>
    <t>8.Pārējie kreditori</t>
  </si>
  <si>
    <t xml:space="preserve"> Īstermiņa kreditori kopā:</t>
  </si>
  <si>
    <t xml:space="preserve"> Krediori kopā:</t>
  </si>
  <si>
    <t>uz 31.12.2016.</t>
  </si>
  <si>
    <t>Iegādes izmaksas</t>
  </si>
  <si>
    <t>Likvidācija vai atsavināšana</t>
  </si>
  <si>
    <t>Uzkrātās vērtības samazinājuma korekcija:</t>
  </si>
  <si>
    <t>pārskata gada sakumā</t>
  </si>
  <si>
    <t xml:space="preserve">pārskata gadā aprēķinātās vērtības </t>
  </si>
  <si>
    <t>pārskata gada beigas</t>
  </si>
  <si>
    <t>Patenti, licences</t>
  </si>
  <si>
    <t>Nekustamie īpašumi</t>
  </si>
  <si>
    <t>Atsavināšana vai likvidācija</t>
  </si>
  <si>
    <t>Pārskata gada sākumā</t>
  </si>
  <si>
    <t>Pārskata  gada beigās</t>
  </si>
  <si>
    <t>Pārskata gada aprēķinātas vērtība</t>
  </si>
  <si>
    <t>Nauda</t>
  </si>
  <si>
    <t>Samazinājums  2016.g. laikā sakarā ar: (-)</t>
  </si>
  <si>
    <t>VSAOI</t>
  </si>
  <si>
    <t>Sabiedrības pamatkapitāls ir veidojies no dalībnieku ieguldījumiem</t>
  </si>
  <si>
    <t>Saņemšanas mērķis</t>
  </si>
  <si>
    <t>Kad saņemts(gads)</t>
  </si>
  <si>
    <t>Nodokļi un VSAOI</t>
  </si>
  <si>
    <t>Procentu maksājumi un tamlīdzīgas izmaksas:</t>
  </si>
  <si>
    <t>Bilances vērtība uz 31.12.2016.</t>
  </si>
  <si>
    <t>Nesad. iepriekš. gadu peļņas (zaud) atlikums 31.12.2016</t>
  </si>
  <si>
    <t>'2.Ilgtermiņa ieguldījumu pārvērtēšanas rezerve</t>
  </si>
  <si>
    <t>9.Neizmaksātās dividendes</t>
  </si>
  <si>
    <t>a) rezerves pašu akcijām vai daļām</t>
  </si>
  <si>
    <t>Pašu kapitāls</t>
  </si>
  <si>
    <t>Uzkrāto vērtības saistībā ar objekta likvidāc.</t>
  </si>
  <si>
    <t>LV 41503029988</t>
  </si>
  <si>
    <t>Daugavpils,Ģimnāzijas iela 28-2 , LV-5401</t>
  </si>
  <si>
    <t>Atkritumu uzglabāšana, pārkraušana un pārstrāde</t>
  </si>
  <si>
    <t>Aivars PUDĀNS</t>
  </si>
  <si>
    <t xml:space="preserve">Sociālie maksājumi </t>
  </si>
  <si>
    <t>Ražošanas izdevumi</t>
  </si>
  <si>
    <t>Izmaksas personālām</t>
  </si>
  <si>
    <t>Darbinieku apdrošināšana</t>
  </si>
  <si>
    <t>Uzņēmējdarbības riska valsts nodeva</t>
  </si>
  <si>
    <t>Ieņēmumi no DRN samazināšanas</t>
  </si>
  <si>
    <t>Apgrozījuma vērtības norakstīšana</t>
  </si>
  <si>
    <t>Izgāztuves rekultivācijas norakstīšana</t>
  </si>
  <si>
    <t>Nekustamo īpašuma nodoklis</t>
  </si>
  <si>
    <t>Izgāztuves
rekultivācijs</t>
  </si>
  <si>
    <t>"Cinīši", Demenes pagasts, Daugavpils novads 2009.02.09</t>
  </si>
  <si>
    <t>poligon</t>
  </si>
  <si>
    <t>Poligons atrodas zemē ar nomas nosacījumiem</t>
  </si>
  <si>
    <t>Norēķini par prasībām pret personālu</t>
  </si>
  <si>
    <t>Vides ministrija</t>
  </si>
  <si>
    <t>Citi uzkrājumi (Poligona slēgšanas un rekultivācijas izmaksas)</t>
  </si>
  <si>
    <t>Poligona slēgšanas un rekultivācijas izmaksas un 
izmaksas, kas saistītas ar slēgtā poligona monitoringu</t>
  </si>
  <si>
    <t>Telpu apsaimniekošanas izdevumi</t>
  </si>
  <si>
    <t>Biroja izdevumu</t>
  </si>
  <si>
    <t xml:space="preserve">SIA "AADSO "   </t>
  </si>
  <si>
    <t>Piezīme Nr.25</t>
  </si>
  <si>
    <t>SWEDBANK AS</t>
  </si>
  <si>
    <t>LV84HABA0551014677321</t>
  </si>
  <si>
    <t xml:space="preserve">Valdes loceklis _____________________Aivars Pudāns   </t>
  </si>
  <si>
    <t xml:space="preserve"> Ilgtermiņa  ieguldījumi kopā:</t>
  </si>
  <si>
    <t>Ieņēmumi no   atkritumu apglabāšanas NACE kods 3811</t>
  </si>
  <si>
    <t>NACE kods 3811</t>
  </si>
  <si>
    <t>Pārējie</t>
  </si>
  <si>
    <t>Autotransporta apdrošināšana</t>
  </si>
  <si>
    <t>Piezīme Nr.22</t>
  </si>
  <si>
    <t xml:space="preserve">Valdes loceklis __________________Aivars Pudāns </t>
  </si>
  <si>
    <t>Daugavpils pilsētas dome, Kr.Valdemāra 1, Daugavpils</t>
  </si>
  <si>
    <t>Daugavpils novada dome, Rīgas 2, Daugavpils</t>
  </si>
  <si>
    <t>Krāslavas novada dome, Rīgas 51, Krāslava</t>
  </si>
  <si>
    <t>Ilūkstes novada dome, Brīvības iela 7, Ilūkste</t>
  </si>
  <si>
    <t>Dagdas novada dome, Alejas 4, Dagda</t>
  </si>
  <si>
    <t>Preiļu novada dome, Raiņa bulvāris 19, Preiļi</t>
  </si>
  <si>
    <t>Līvānu novada dome, Rīgas 77, Līvāni, Preiļu rajons</t>
  </si>
  <si>
    <t>Aglonas novada dome, Somersetas ielā 34, Aglona</t>
  </si>
  <si>
    <t>Vārkavas novada dome, Skolas ielā 5, Vecvārkava</t>
  </si>
  <si>
    <t>Piezīme Nr.8</t>
  </si>
  <si>
    <t>Piezīme Nr.9</t>
  </si>
  <si>
    <t xml:space="preserve"> ISPA projektiem</t>
  </si>
  <si>
    <t>Irēna Alihimoviča</t>
  </si>
  <si>
    <t>Grāmatvedis:___________________Irēna  Alihimoviča</t>
  </si>
  <si>
    <t>2. Paskaidrojumi pie bilances posteņiem</t>
  </si>
  <si>
    <t>3. Paskaidrojumi pie peļņas vai zaudējumu aprēķina posteņiem</t>
  </si>
  <si>
    <t>Pārmaksatais UIN</t>
  </si>
  <si>
    <t>Investēto pamatlīdzekļu nolietojuma segšanas daļa</t>
  </si>
  <si>
    <t>Sabiedrībai nav ārpusbilances saistības  un ieķīlāto aktīvu.</t>
  </si>
  <si>
    <t>Piezīme Nr.18</t>
  </si>
  <si>
    <t>Piezīme Nr. 19</t>
  </si>
  <si>
    <t>Piezīme Nr.20</t>
  </si>
  <si>
    <t>Atkritumu poligona
 būvniecība un</t>
  </si>
  <si>
    <t>šķirošanas līnija</t>
  </si>
  <si>
    <t>Skaidrojums par pārskata gadā un iepriekšējos pārskata gados saņemto finanšu palīdzību</t>
  </si>
  <si>
    <t>Nosacījumi</t>
  </si>
  <si>
    <t>Pārskata gadā atmaksājamā summa, ja nav izpildīts kāds no nosacījumiem</t>
  </si>
  <si>
    <t>Finanšu palīdzība sedz daļu objekta kārtēja gada nolietojuma</t>
  </si>
  <si>
    <t xml:space="preserve">Saņemta summa </t>
  </si>
  <si>
    <t>Neattiecas</t>
  </si>
  <si>
    <t>norakstīta pārskata gadā finansējuma daļa</t>
  </si>
  <si>
    <t>t.sk.: 1 kārtes objekts</t>
  </si>
  <si>
    <t>2. kārtes objekts</t>
  </si>
  <si>
    <t>2007-2014</t>
  </si>
  <si>
    <t xml:space="preserve"> Summas, kuru dzēšanas termiņš ilgāks par 5 gadiem pēc bilances datuma</t>
  </si>
  <si>
    <t>Eur</t>
  </si>
  <si>
    <t>Pārskata gadā  nekāds jauns finansējums netika saņemts.</t>
  </si>
  <si>
    <t>Pārnesta summa no ilgtermiņa daļas uz īstermiņa daļu</t>
  </si>
  <si>
    <t>Īpašumu apdrošināšana</t>
  </si>
  <si>
    <t>2007-2016</t>
  </si>
  <si>
    <t>2014-2016</t>
  </si>
  <si>
    <t>PVN priekšnodoklis</t>
  </si>
  <si>
    <t>SPRK izmaksas (0,2%)</t>
  </si>
  <si>
    <t>UN 31.12.2017.</t>
  </si>
  <si>
    <t>2017.gada 31.decembri</t>
  </si>
  <si>
    <t>Atlikums uz 31.12. 2017.</t>
  </si>
  <si>
    <t>Atlikums 31.12. 2017.</t>
  </si>
  <si>
    <t>Atlikums 31.12.2017.</t>
  </si>
  <si>
    <t>Atlikums uz 31.12.17</t>
  </si>
  <si>
    <t>Nesadallītas peļņas atlikums 31.12.2017.</t>
  </si>
  <si>
    <t>IIN</t>
  </si>
  <si>
    <t>Ieņēmumi no infrastruktūras izmantošanu</t>
  </si>
  <si>
    <t>Ieņēmumi no otrreizējas produkcijas pārdošanas</t>
  </si>
  <si>
    <t>Ieņēmumi no izlietotā iepakojuma izmantošanas</t>
  </si>
  <si>
    <t>Ieņēmumi no atkritumu savākšanas</t>
  </si>
  <si>
    <t>Poligona slēgšanas un rekultivācijas izmaksas</t>
  </si>
  <si>
    <t>Saņemtās soda naudas</t>
  </si>
  <si>
    <t>Kancelējas izdevumi</t>
  </si>
  <si>
    <t>Atlikums uz 30.06.18</t>
  </si>
  <si>
    <t>Korekcija par 2018.gadu</t>
  </si>
  <si>
    <t>Atlikums uz 30.06.2018</t>
  </si>
  <si>
    <t>Atlikums 30.06.2018</t>
  </si>
  <si>
    <t>Atlikums            30.06.2018</t>
  </si>
  <si>
    <t>2018.gada 30.jūnija</t>
  </si>
  <si>
    <t>30.06.2018. un 31.12.2017. (pēc apgrozījuma izmaksu metodes)</t>
  </si>
  <si>
    <t>UZ 30.06.2018.</t>
  </si>
  <si>
    <t>no 01.01.2018. līdz 30.06.2018.</t>
  </si>
  <si>
    <t>Informācija par atlīdzību valdes locekļiem 2018.g.: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</si>
</sst>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\-_);_(@_)"/>
    <numFmt numFmtId="165" formatCode="_(* #,##0_);_(* \(#,##0\);_(* \-??_);_(@_)"/>
    <numFmt numFmtId="166" formatCode="_(* #,##0.00_);_(* \(#,##0.00\);_(* \-??_);_(@_)"/>
    <numFmt numFmtId="167" formatCode="0.0"/>
    <numFmt numFmtId="168" formatCode="dd/mm/yyyy\ "/>
  </numFmts>
  <fonts count="89" x14ac:knownFonts="1">
    <font>
      <sz val="10"/>
      <name val="Arial"/>
      <family val="2"/>
    </font>
    <font>
      <sz val="10"/>
      <name val="Arial"/>
      <family val="2"/>
      <charset val="204"/>
    </font>
    <font>
      <sz val="10"/>
      <name val="Arial"/>
      <family val="2"/>
      <charset val="186"/>
    </font>
    <font>
      <b/>
      <i/>
      <sz val="20"/>
      <name val="Arial"/>
      <family val="2"/>
      <charset val="186"/>
    </font>
    <font>
      <b/>
      <sz val="10"/>
      <name val="Arial"/>
      <family val="2"/>
      <charset val="204"/>
    </font>
    <font>
      <sz val="16"/>
      <name val="Arial"/>
      <family val="2"/>
      <charset val="186"/>
    </font>
    <font>
      <sz val="20"/>
      <name val="Arial Black"/>
      <family val="2"/>
      <charset val="204"/>
    </font>
    <font>
      <b/>
      <sz val="20"/>
      <name val="Arial Black"/>
      <family val="2"/>
      <charset val="186"/>
    </font>
    <font>
      <sz val="20"/>
      <name val="Arial Black"/>
      <family val="2"/>
      <charset val="186"/>
    </font>
    <font>
      <sz val="10"/>
      <name val="Arial Black"/>
      <family val="2"/>
      <charset val="204"/>
    </font>
    <font>
      <u/>
      <sz val="14"/>
      <name val="Arial"/>
      <family val="2"/>
      <charset val="204"/>
    </font>
    <font>
      <b/>
      <u/>
      <sz val="12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u/>
      <sz val="10"/>
      <name val="Arial"/>
      <family val="2"/>
      <charset val="204"/>
    </font>
    <font>
      <b/>
      <sz val="10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u/>
      <sz val="14"/>
      <color indexed="12"/>
      <name val="Arial"/>
      <family val="2"/>
      <charset val="204"/>
    </font>
    <font>
      <sz val="10"/>
      <color indexed="12"/>
      <name val="Arial"/>
      <family val="2"/>
      <charset val="204"/>
    </font>
    <font>
      <b/>
      <sz val="11"/>
      <name val="Arial"/>
      <family val="2"/>
      <charset val="204"/>
    </font>
    <font>
      <b/>
      <sz val="9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sz val="9"/>
      <name val="Arial"/>
      <family val="2"/>
      <charset val="204"/>
    </font>
    <font>
      <i/>
      <sz val="10"/>
      <name val="Arial"/>
      <family val="2"/>
      <charset val="204"/>
    </font>
    <font>
      <b/>
      <sz val="10"/>
      <color indexed="12"/>
      <name val="Arial"/>
      <family val="2"/>
      <charset val="204"/>
    </font>
    <font>
      <sz val="8"/>
      <name val="Arial"/>
      <family val="2"/>
      <charset val="204"/>
    </font>
    <font>
      <b/>
      <sz val="8"/>
      <color indexed="12"/>
      <name val="Arial"/>
      <family val="2"/>
      <charset val="204"/>
    </font>
    <font>
      <sz val="10"/>
      <color indexed="8"/>
      <name val="Arial"/>
      <family val="2"/>
      <charset val="204"/>
    </font>
    <font>
      <b/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10"/>
      <name val="Arial"/>
      <family val="2"/>
      <charset val="204"/>
    </font>
    <font>
      <b/>
      <i/>
      <sz val="8"/>
      <color indexed="10"/>
      <name val="Arial"/>
      <family val="2"/>
      <charset val="204"/>
    </font>
    <font>
      <sz val="7"/>
      <name val="Arial"/>
      <family val="2"/>
      <charset val="204"/>
    </font>
    <font>
      <b/>
      <u/>
      <sz val="12"/>
      <color indexed="12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186"/>
    </font>
    <font>
      <b/>
      <u/>
      <sz val="12"/>
      <name val="Arial"/>
      <family val="2"/>
      <charset val="186"/>
    </font>
    <font>
      <b/>
      <u/>
      <sz val="8"/>
      <name val="Arial"/>
      <family val="2"/>
      <charset val="204"/>
    </font>
    <font>
      <b/>
      <sz val="7"/>
      <name val="Arial"/>
      <family val="2"/>
      <charset val="204"/>
    </font>
    <font>
      <b/>
      <sz val="12"/>
      <name val="Arial"/>
      <family val="2"/>
      <charset val="186"/>
    </font>
    <font>
      <u/>
      <sz val="12.5"/>
      <color indexed="12"/>
      <name val="Arial"/>
      <family val="2"/>
      <charset val="186"/>
    </font>
    <font>
      <sz val="10"/>
      <color indexed="8"/>
      <name val="Times New Roman"/>
      <family val="1"/>
      <charset val="204"/>
    </font>
    <font>
      <sz val="11"/>
      <name val="Arial"/>
      <family val="2"/>
      <charset val="186"/>
    </font>
    <font>
      <sz val="12"/>
      <color indexed="8"/>
      <name val="Arial"/>
      <family val="2"/>
      <charset val="186"/>
    </font>
    <font>
      <b/>
      <sz val="11"/>
      <name val="Arial"/>
      <family val="2"/>
      <charset val="186"/>
    </font>
    <font>
      <sz val="12"/>
      <color indexed="10"/>
      <name val="Arial"/>
      <family val="2"/>
      <charset val="186"/>
    </font>
    <font>
      <u/>
      <sz val="9"/>
      <name val="Arial"/>
      <family val="2"/>
      <charset val="204"/>
    </font>
    <font>
      <b/>
      <sz val="10"/>
      <name val="Arial"/>
      <family val="2"/>
      <charset val="186"/>
    </font>
    <font>
      <sz val="9"/>
      <color indexed="8"/>
      <name val="Arial"/>
      <family val="2"/>
      <charset val="204"/>
    </font>
    <font>
      <b/>
      <i/>
      <sz val="10"/>
      <color indexed="10"/>
      <name val="Arial"/>
      <family val="2"/>
      <charset val="204"/>
    </font>
    <font>
      <sz val="9"/>
      <name val="Arial"/>
      <family val="2"/>
      <charset val="186"/>
    </font>
    <font>
      <sz val="10"/>
      <color indexed="10"/>
      <name val="Arial"/>
      <family val="2"/>
      <charset val="186"/>
    </font>
    <font>
      <b/>
      <u/>
      <sz val="10"/>
      <name val="Arial"/>
      <family val="2"/>
      <charset val="186"/>
    </font>
    <font>
      <u/>
      <sz val="12.5"/>
      <color indexed="10"/>
      <name val="Arial"/>
      <family val="2"/>
      <charset val="186"/>
    </font>
    <font>
      <sz val="9"/>
      <color indexed="8"/>
      <name val="Times New Roman"/>
      <family val="1"/>
      <charset val="204"/>
    </font>
    <font>
      <b/>
      <sz val="10"/>
      <color indexed="10"/>
      <name val="Arial"/>
      <family val="2"/>
      <charset val="186"/>
    </font>
    <font>
      <u/>
      <sz val="9"/>
      <name val="Arial"/>
      <family val="2"/>
      <charset val="186"/>
    </font>
    <font>
      <b/>
      <sz val="9"/>
      <name val="Arial"/>
      <family val="2"/>
      <charset val="186"/>
    </font>
    <font>
      <sz val="10"/>
      <color indexed="12"/>
      <name val="Arial"/>
      <family val="2"/>
      <charset val="186"/>
    </font>
    <font>
      <b/>
      <sz val="12"/>
      <color indexed="10"/>
      <name val="Arial"/>
      <family val="2"/>
      <charset val="204"/>
    </font>
    <font>
      <u/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Arial"/>
      <family val="2"/>
      <charset val="186"/>
    </font>
    <font>
      <u/>
      <sz val="10"/>
      <color indexed="10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sz val="10"/>
      <color indexed="57"/>
      <name val="Arial"/>
      <family val="2"/>
      <charset val="204"/>
    </font>
    <font>
      <b/>
      <sz val="10"/>
      <color indexed="57"/>
      <name val="Arial"/>
      <family val="2"/>
      <charset val="204"/>
    </font>
    <font>
      <i/>
      <sz val="9"/>
      <name val="Arial"/>
      <family val="2"/>
      <charset val="204"/>
    </font>
    <font>
      <b/>
      <sz val="9"/>
      <color indexed="10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b/>
      <u/>
      <sz val="10"/>
      <color indexed="10"/>
      <name val="Arial"/>
      <family val="2"/>
      <charset val="204"/>
    </font>
    <font>
      <b/>
      <i/>
      <sz val="9"/>
      <color indexed="10"/>
      <name val="Arial"/>
      <family val="2"/>
      <charset val="204"/>
    </font>
    <font>
      <sz val="10"/>
      <name val="Tahoma"/>
      <family val="2"/>
      <charset val="186"/>
    </font>
    <font>
      <b/>
      <sz val="10"/>
      <color indexed="10"/>
      <name val="Tahoma"/>
      <family val="2"/>
      <charset val="186"/>
    </font>
    <font>
      <b/>
      <i/>
      <sz val="12"/>
      <name val="Arial"/>
      <family val="2"/>
      <charset val="204"/>
    </font>
    <font>
      <b/>
      <i/>
      <sz val="11"/>
      <name val="Arial"/>
      <family val="2"/>
      <charset val="204"/>
    </font>
    <font>
      <b/>
      <sz val="10"/>
      <name val="Arial"/>
      <family val="2"/>
    </font>
    <font>
      <b/>
      <u/>
      <sz val="9"/>
      <name val="Arial"/>
      <family val="2"/>
      <charset val="186"/>
    </font>
    <font>
      <b/>
      <u/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i/>
      <sz val="10"/>
      <name val="Arial"/>
      <family val="2"/>
      <charset val="186"/>
    </font>
    <font>
      <b/>
      <sz val="16"/>
      <name val="Arial"/>
      <family val="2"/>
      <charset val="204"/>
    </font>
    <font>
      <sz val="11"/>
      <color indexed="8"/>
      <name val="Arial"/>
      <family val="2"/>
      <charset val="204"/>
    </font>
    <font>
      <b/>
      <i/>
      <u/>
      <sz val="10"/>
      <name val="Arial"/>
      <family val="2"/>
      <charset val="204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570"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2" fillId="0" borderId="0" xfId="0" applyFont="1" applyBorder="1"/>
    <xf numFmtId="0" fontId="4" fillId="0" borderId="0" xfId="0" applyFont="1" applyBorder="1" applyAlignment="1">
      <alignment horizontal="center"/>
    </xf>
    <xf numFmtId="2" fontId="2" fillId="0" borderId="0" xfId="0" applyNumberFormat="1" applyFont="1" applyBorder="1"/>
    <xf numFmtId="0" fontId="5" fillId="0" borderId="0" xfId="0" applyFont="1" applyBorder="1"/>
    <xf numFmtId="0" fontId="9" fillId="0" borderId="0" xfId="0" applyFont="1"/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4" fillId="0" borderId="0" xfId="0" applyFont="1" applyBorder="1"/>
    <xf numFmtId="0" fontId="14" fillId="0" borderId="0" xfId="0" applyFont="1"/>
    <xf numFmtId="0" fontId="12" fillId="0" borderId="0" xfId="0" applyFont="1"/>
    <xf numFmtId="0" fontId="14" fillId="0" borderId="0" xfId="0" applyFont="1" applyBorder="1"/>
    <xf numFmtId="0" fontId="15" fillId="0" borderId="0" xfId="0" applyFont="1"/>
    <xf numFmtId="0" fontId="16" fillId="0" borderId="0" xfId="0" applyFont="1" applyAlignme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Border="1"/>
    <xf numFmtId="0" fontId="2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4" fillId="0" borderId="0" xfId="0" applyFont="1"/>
    <xf numFmtId="0" fontId="11" fillId="0" borderId="0" xfId="0" applyFont="1" applyAlignment="1"/>
    <xf numFmtId="0" fontId="13" fillId="0" borderId="0" xfId="0" applyFont="1" applyAlignment="1"/>
    <xf numFmtId="0" fontId="25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" fontId="1" fillId="0" borderId="0" xfId="0" applyNumberFormat="1" applyFont="1" applyBorder="1" applyAlignment="1">
      <alignment horizontal="right"/>
    </xf>
    <xf numFmtId="1" fontId="28" fillId="0" borderId="0" xfId="0" applyNumberFormat="1" applyFont="1" applyBorder="1" applyAlignment="1">
      <alignment horizontal="right"/>
    </xf>
    <xf numFmtId="0" fontId="29" fillId="0" borderId="0" xfId="0" applyFont="1" applyBorder="1"/>
    <xf numFmtId="1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26" fillId="0" borderId="0" xfId="0" applyFont="1"/>
    <xf numFmtId="0" fontId="27" fillId="0" borderId="0" xfId="0" applyFont="1" applyAlignment="1">
      <alignment horizontal="center" vertical="center"/>
    </xf>
    <xf numFmtId="1" fontId="28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" fontId="1" fillId="0" borderId="0" xfId="0" applyNumberFormat="1" applyFont="1" applyAlignment="1">
      <alignment horizontal="right"/>
    </xf>
    <xf numFmtId="0" fontId="30" fillId="0" borderId="0" xfId="0" applyFont="1"/>
    <xf numFmtId="0" fontId="31" fillId="0" borderId="0" xfId="0" applyFont="1"/>
    <xf numFmtId="0" fontId="15" fillId="0" borderId="0" xfId="0" applyFont="1" applyAlignment="1">
      <alignment horizontal="right"/>
    </xf>
    <xf numFmtId="0" fontId="15" fillId="0" borderId="0" xfId="0" applyFont="1" applyBorder="1" applyAlignment="1">
      <alignment horizontal="right"/>
    </xf>
    <xf numFmtId="0" fontId="29" fillId="0" borderId="0" xfId="0" applyFont="1"/>
    <xf numFmtId="0" fontId="27" fillId="0" borderId="0" xfId="0" applyFont="1" applyAlignment="1">
      <alignment horizontal="center"/>
    </xf>
    <xf numFmtId="0" fontId="1" fillId="0" borderId="0" xfId="0" applyFont="1" applyBorder="1" applyAlignment="1">
      <alignment horizontal="right"/>
    </xf>
    <xf numFmtId="1" fontId="4" fillId="0" borderId="0" xfId="0" applyNumberFormat="1" applyFont="1" applyBorder="1"/>
    <xf numFmtId="0" fontId="32" fillId="0" borderId="0" xfId="0" applyFont="1"/>
    <xf numFmtId="0" fontId="1" fillId="0" borderId="0" xfId="0" applyFont="1" applyBorder="1" applyAlignment="1"/>
    <xf numFmtId="0" fontId="33" fillId="0" borderId="0" xfId="0" applyFont="1" applyBorder="1" applyAlignment="1"/>
    <xf numFmtId="1" fontId="1" fillId="0" borderId="0" xfId="0" applyNumberFormat="1" applyFont="1"/>
    <xf numFmtId="0" fontId="11" fillId="0" borderId="0" xfId="0" applyFont="1" applyBorder="1" applyAlignment="1"/>
    <xf numFmtId="0" fontId="34" fillId="0" borderId="0" xfId="0" applyFont="1" applyBorder="1" applyAlignment="1"/>
    <xf numFmtId="0" fontId="35" fillId="0" borderId="0" xfId="0" applyFont="1" applyBorder="1" applyAlignment="1"/>
    <xf numFmtId="0" fontId="27" fillId="0" borderId="0" xfId="0" applyFont="1" applyBorder="1"/>
    <xf numFmtId="0" fontId="17" fillId="0" borderId="0" xfId="0" applyFont="1" applyBorder="1"/>
    <xf numFmtId="0" fontId="35" fillId="0" borderId="0" xfId="0" applyFont="1"/>
    <xf numFmtId="0" fontId="36" fillId="0" borderId="0" xfId="0" applyFont="1"/>
    <xf numFmtId="0" fontId="37" fillId="0" borderId="0" xfId="0" applyFont="1" applyAlignment="1"/>
    <xf numFmtId="0" fontId="38" fillId="0" borderId="0" xfId="0" applyFont="1" applyAlignment="1"/>
    <xf numFmtId="0" fontId="36" fillId="0" borderId="0" xfId="0" applyFont="1" applyBorder="1"/>
    <xf numFmtId="0" fontId="39" fillId="0" borderId="0" xfId="0" applyFont="1" applyBorder="1" applyAlignment="1">
      <alignment horizontal="center"/>
    </xf>
    <xf numFmtId="0" fontId="41" fillId="0" borderId="0" xfId="1" applyNumberFormat="1" applyFont="1" applyFill="1" applyBorder="1" applyAlignment="1" applyProtection="1"/>
    <xf numFmtId="0" fontId="29" fillId="0" borderId="0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43" fillId="0" borderId="0" xfId="0" applyFont="1" applyBorder="1"/>
    <xf numFmtId="0" fontId="38" fillId="0" borderId="0" xfId="1" applyNumberFormat="1" applyFont="1" applyFill="1" applyBorder="1" applyAlignment="1" applyProtection="1">
      <alignment horizontal="center"/>
    </xf>
    <xf numFmtId="0" fontId="43" fillId="0" borderId="0" xfId="0" applyFont="1"/>
    <xf numFmtId="0" fontId="45" fillId="0" borderId="0" xfId="0" applyFont="1"/>
    <xf numFmtId="0" fontId="29" fillId="0" borderId="0" xfId="0" applyFont="1" applyAlignment="1">
      <alignment horizontal="center"/>
    </xf>
    <xf numFmtId="0" fontId="38" fillId="0" borderId="0" xfId="1" applyNumberFormat="1" applyFont="1" applyFill="1" applyBorder="1" applyAlignment="1" applyProtection="1">
      <alignment horizontal="center" vertical="center"/>
    </xf>
    <xf numFmtId="1" fontId="40" fillId="0" borderId="0" xfId="0" applyNumberFormat="1" applyFont="1" applyBorder="1" applyAlignment="1">
      <alignment horizontal="right"/>
    </xf>
    <xf numFmtId="1" fontId="40" fillId="0" borderId="0" xfId="0" applyNumberFormat="1" applyFont="1" applyBorder="1"/>
    <xf numFmtId="0" fontId="36" fillId="0" borderId="0" xfId="0" applyFont="1" applyBorder="1" applyAlignment="1"/>
    <xf numFmtId="0" fontId="23" fillId="0" borderId="0" xfId="0" applyFont="1"/>
    <xf numFmtId="0" fontId="47" fillId="0" borderId="0" xfId="0" applyFont="1" applyAlignment="1"/>
    <xf numFmtId="0" fontId="37" fillId="0" borderId="0" xfId="0" applyFont="1" applyBorder="1" applyAlignment="1"/>
    <xf numFmtId="0" fontId="23" fillId="0" borderId="0" xfId="0" applyFont="1" applyBorder="1"/>
    <xf numFmtId="0" fontId="23" fillId="0" borderId="0" xfId="0" applyFont="1" applyBorder="1" applyAlignment="1">
      <alignment horizontal="center"/>
    </xf>
    <xf numFmtId="0" fontId="48" fillId="0" borderId="0" xfId="0" applyFont="1"/>
    <xf numFmtId="0" fontId="23" fillId="0" borderId="0" xfId="0" applyFont="1" applyBorder="1" applyAlignment="1">
      <alignment horizontal="center" vertical="center"/>
    </xf>
    <xf numFmtId="1" fontId="36" fillId="0" borderId="0" xfId="0" applyNumberFormat="1" applyFont="1" applyBorder="1" applyAlignment="1">
      <alignment horizontal="right"/>
    </xf>
    <xf numFmtId="0" fontId="49" fillId="0" borderId="0" xfId="0" applyFont="1" applyBorder="1" applyAlignment="1">
      <alignment horizontal="center"/>
    </xf>
    <xf numFmtId="0" fontId="4" fillId="0" borderId="0" xfId="0" applyFont="1" applyFill="1" applyBorder="1"/>
    <xf numFmtId="0" fontId="1" fillId="0" borderId="0" xfId="0" applyFont="1" applyFill="1" applyBorder="1"/>
    <xf numFmtId="1" fontId="36" fillId="0" borderId="0" xfId="0" applyNumberFormat="1" applyFont="1" applyBorder="1"/>
    <xf numFmtId="1" fontId="46" fillId="0" borderId="0" xfId="0" applyNumberFormat="1" applyFont="1" applyBorder="1"/>
    <xf numFmtId="0" fontId="40" fillId="0" borderId="0" xfId="0" applyFont="1" applyBorder="1"/>
    <xf numFmtId="1" fontId="44" fillId="0" borderId="0" xfId="0" applyNumberFormat="1" applyFont="1" applyBorder="1"/>
    <xf numFmtId="0" fontId="50" fillId="0" borderId="0" xfId="0" applyFont="1" applyBorder="1"/>
    <xf numFmtId="0" fontId="23" fillId="0" borderId="0" xfId="0" applyFont="1" applyBorder="1" applyAlignment="1"/>
    <xf numFmtId="0" fontId="17" fillId="0" borderId="0" xfId="0" applyFont="1" applyBorder="1" applyAlignment="1"/>
    <xf numFmtId="0" fontId="51" fillId="0" borderId="0" xfId="0" applyFont="1"/>
    <xf numFmtId="0" fontId="52" fillId="0" borderId="0" xfId="0" applyFont="1"/>
    <xf numFmtId="0" fontId="51" fillId="0" borderId="0" xfId="0" applyFont="1" applyAlignment="1">
      <alignment horizontal="center"/>
    </xf>
    <xf numFmtId="0" fontId="54" fillId="0" borderId="0" xfId="1" applyNumberFormat="1" applyFont="1" applyFill="1" applyBorder="1" applyAlignment="1" applyProtection="1"/>
    <xf numFmtId="0" fontId="56" fillId="0" borderId="0" xfId="0" applyFont="1"/>
    <xf numFmtId="0" fontId="48" fillId="0" borderId="0" xfId="0" applyFont="1" applyBorder="1"/>
    <xf numFmtId="0" fontId="51" fillId="0" borderId="0" xfId="0" applyFont="1" applyBorder="1" applyAlignment="1">
      <alignment horizontal="center"/>
    </xf>
    <xf numFmtId="0" fontId="57" fillId="0" borderId="0" xfId="0" applyFont="1" applyBorder="1" applyAlignment="1">
      <alignment horizontal="center"/>
    </xf>
    <xf numFmtId="3" fontId="36" fillId="0" borderId="0" xfId="0" applyNumberFormat="1" applyFont="1" applyBorder="1"/>
    <xf numFmtId="0" fontId="58" fillId="0" borderId="0" xfId="0" applyFont="1" applyBorder="1" applyAlignment="1">
      <alignment horizontal="center"/>
    </xf>
    <xf numFmtId="1" fontId="52" fillId="0" borderId="0" xfId="0" applyNumberFormat="1" applyFont="1"/>
    <xf numFmtId="0" fontId="59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2" xfId="0" applyFont="1" applyBorder="1"/>
    <xf numFmtId="0" fontId="2" fillId="0" borderId="0" xfId="0" applyFont="1" applyFill="1"/>
    <xf numFmtId="0" fontId="28" fillId="0" borderId="0" xfId="0" applyFont="1" applyBorder="1"/>
    <xf numFmtId="0" fontId="14" fillId="0" borderId="0" xfId="0" applyFont="1" applyAlignment="1">
      <alignment horizontal="left"/>
    </xf>
    <xf numFmtId="0" fontId="61" fillId="0" borderId="0" xfId="0" applyFont="1"/>
    <xf numFmtId="0" fontId="4" fillId="0" borderId="3" xfId="0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1" fontId="14" fillId="0" borderId="0" xfId="0" applyNumberFormat="1" applyFont="1" applyAlignment="1">
      <alignment horizontal="left"/>
    </xf>
    <xf numFmtId="1" fontId="12" fillId="0" borderId="0" xfId="0" applyNumberFormat="1" applyFont="1" applyBorder="1" applyAlignment="1">
      <alignment horizontal="right"/>
    </xf>
    <xf numFmtId="0" fontId="12" fillId="0" borderId="3" xfId="0" applyFont="1" applyBorder="1" applyAlignment="1">
      <alignment horizontal="center"/>
    </xf>
    <xf numFmtId="0" fontId="14" fillId="0" borderId="0" xfId="0" applyFont="1" applyFill="1" applyAlignment="1">
      <alignment horizontal="left"/>
    </xf>
    <xf numFmtId="0" fontId="28" fillId="0" borderId="0" xfId="0" applyFont="1"/>
    <xf numFmtId="0" fontId="1" fillId="0" borderId="0" xfId="0" applyFont="1" applyFill="1"/>
    <xf numFmtId="1" fontId="14" fillId="0" borderId="0" xfId="0" applyNumberFormat="1" applyFont="1" applyFill="1" applyAlignment="1">
      <alignment horizontal="left"/>
    </xf>
    <xf numFmtId="0" fontId="4" fillId="0" borderId="0" xfId="0" applyFont="1" applyFill="1"/>
    <xf numFmtId="0" fontId="50" fillId="0" borderId="0" xfId="0" applyFont="1"/>
    <xf numFmtId="0" fontId="28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2" fontId="4" fillId="0" borderId="0" xfId="0" applyNumberFormat="1" applyFont="1" applyFill="1"/>
    <xf numFmtId="2" fontId="14" fillId="0" borderId="0" xfId="0" applyNumberFormat="1" applyFont="1" applyFill="1" applyAlignment="1">
      <alignment horizontal="left"/>
    </xf>
    <xf numFmtId="0" fontId="65" fillId="0" borderId="0" xfId="0" applyFont="1"/>
    <xf numFmtId="0" fontId="1" fillId="0" borderId="0" xfId="0" applyFont="1" applyAlignment="1"/>
    <xf numFmtId="1" fontId="66" fillId="0" borderId="0" xfId="0" applyNumberFormat="1" applyFont="1" applyBorder="1" applyAlignment="1">
      <alignment horizontal="right"/>
    </xf>
    <xf numFmtId="1" fontId="50" fillId="0" borderId="0" xfId="0" applyNumberFormat="1" applyFont="1" applyBorder="1" applyAlignment="1">
      <alignment horizontal="right"/>
    </xf>
    <xf numFmtId="1" fontId="2" fillId="0" borderId="0" xfId="0" applyNumberFormat="1" applyFont="1" applyBorder="1"/>
    <xf numFmtId="2" fontId="14" fillId="0" borderId="0" xfId="0" applyNumberFormat="1" applyFont="1" applyAlignment="1">
      <alignment horizontal="left"/>
    </xf>
    <xf numFmtId="1" fontId="4" fillId="0" borderId="0" xfId="0" applyNumberFormat="1" applyFont="1" applyFill="1" applyBorder="1"/>
    <xf numFmtId="2" fontId="4" fillId="0" borderId="0" xfId="0" applyNumberFormat="1" applyFont="1" applyFill="1" applyBorder="1"/>
    <xf numFmtId="0" fontId="4" fillId="0" borderId="0" xfId="0" applyFont="1" applyFill="1" applyBorder="1" applyAlignment="1">
      <alignment horizontal="right"/>
    </xf>
    <xf numFmtId="166" fontId="1" fillId="0" borderId="0" xfId="0" applyNumberFormat="1" applyFont="1" applyFill="1" applyBorder="1"/>
    <xf numFmtId="165" fontId="4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0" fontId="4" fillId="0" borderId="0" xfId="0" applyFont="1" applyBorder="1" applyAlignment="1"/>
    <xf numFmtId="1" fontId="1" fillId="0" borderId="0" xfId="0" applyNumberFormat="1" applyFont="1" applyBorder="1"/>
    <xf numFmtId="0" fontId="67" fillId="0" borderId="0" xfId="0" applyFont="1"/>
    <xf numFmtId="1" fontId="68" fillId="0" borderId="0" xfId="0" applyNumberFormat="1" applyFont="1" applyBorder="1"/>
    <xf numFmtId="0" fontId="69" fillId="0" borderId="2" xfId="0" applyFont="1" applyBorder="1" applyAlignment="1">
      <alignment wrapText="1"/>
    </xf>
    <xf numFmtId="0" fontId="70" fillId="0" borderId="0" xfId="0" applyFont="1" applyAlignment="1">
      <alignment horizontal="left"/>
    </xf>
    <xf numFmtId="0" fontId="13" fillId="0" borderId="0" xfId="0" applyFont="1" applyBorder="1" applyAlignment="1">
      <alignment vertical="center"/>
    </xf>
    <xf numFmtId="0" fontId="64" fillId="0" borderId="0" xfId="0" applyFont="1"/>
    <xf numFmtId="0" fontId="73" fillId="0" borderId="0" xfId="0" applyFont="1"/>
    <xf numFmtId="0" fontId="71" fillId="0" borderId="2" xfId="0" applyFont="1" applyBorder="1" applyAlignment="1">
      <alignment wrapText="1"/>
    </xf>
    <xf numFmtId="0" fontId="65" fillId="0" borderId="2" xfId="0" applyFont="1" applyBorder="1" applyAlignment="1">
      <alignment wrapText="1"/>
    </xf>
    <xf numFmtId="0" fontId="50" fillId="0" borderId="0" xfId="0" applyFont="1" applyAlignment="1">
      <alignment horizontal="left"/>
    </xf>
    <xf numFmtId="2" fontId="1" fillId="0" borderId="0" xfId="0" applyNumberFormat="1" applyFont="1" applyFill="1" applyBorder="1"/>
    <xf numFmtId="1" fontId="1" fillId="0" borderId="0" xfId="0" applyNumberFormat="1" applyFont="1" applyFill="1" applyBorder="1"/>
    <xf numFmtId="0" fontId="14" fillId="0" borderId="0" xfId="0" applyFont="1" applyFill="1" applyBorder="1" applyAlignment="1">
      <alignment horizontal="left"/>
    </xf>
    <xf numFmtId="0" fontId="74" fillId="0" borderId="0" xfId="0" applyFont="1" applyAlignment="1">
      <alignment horizontal="left"/>
    </xf>
    <xf numFmtId="0" fontId="69" fillId="0" borderId="0" xfId="0" applyFont="1"/>
    <xf numFmtId="0" fontId="67" fillId="0" borderId="0" xfId="0" applyFont="1" applyFill="1"/>
    <xf numFmtId="2" fontId="68" fillId="0" borderId="0" xfId="0" applyNumberFormat="1" applyFont="1" applyFill="1" applyBorder="1"/>
    <xf numFmtId="1" fontId="68" fillId="0" borderId="0" xfId="0" applyNumberFormat="1" applyFont="1" applyFill="1" applyBorder="1"/>
    <xf numFmtId="0" fontId="68" fillId="0" borderId="0" xfId="0" applyFont="1"/>
    <xf numFmtId="167" fontId="4" fillId="0" borderId="0" xfId="0" applyNumberFormat="1" applyFont="1" applyBorder="1"/>
    <xf numFmtId="0" fontId="4" fillId="0" borderId="0" xfId="0" applyFont="1" applyAlignment="1">
      <alignment horizontal="left"/>
    </xf>
    <xf numFmtId="0" fontId="12" fillId="0" borderId="0" xfId="0" applyFont="1" applyBorder="1"/>
    <xf numFmtId="0" fontId="1" fillId="0" borderId="0" xfId="0" applyFont="1" applyAlignment="1">
      <alignment horizontal="left"/>
    </xf>
    <xf numFmtId="3" fontId="14" fillId="0" borderId="0" xfId="0" applyNumberFormat="1" applyFont="1" applyAlignment="1">
      <alignment horizontal="left"/>
    </xf>
    <xf numFmtId="49" fontId="1" fillId="0" borderId="0" xfId="0" applyNumberFormat="1" applyFont="1" applyBorder="1" applyAlignment="1" applyProtection="1">
      <alignment vertical="top" wrapText="1"/>
      <protection locked="0"/>
    </xf>
    <xf numFmtId="49" fontId="1" fillId="0" borderId="0" xfId="0" applyNumberFormat="1" applyFont="1" applyFill="1" applyBorder="1" applyAlignment="1" applyProtection="1">
      <alignment vertical="top" wrapText="1"/>
      <protection locked="0"/>
    </xf>
    <xf numFmtId="2" fontId="1" fillId="0" borderId="0" xfId="0" applyNumberFormat="1" applyFont="1" applyFill="1" applyBorder="1" applyAlignment="1" applyProtection="1">
      <alignment horizontal="right"/>
      <protection locked="0"/>
    </xf>
    <xf numFmtId="1" fontId="4" fillId="0" borderId="3" xfId="0" applyNumberFormat="1" applyFont="1" applyBorder="1" applyAlignment="1">
      <alignment horizontal="center"/>
    </xf>
    <xf numFmtId="0" fontId="29" fillId="0" borderId="4" xfId="0" applyFont="1" applyBorder="1" applyAlignment="1" applyProtection="1">
      <alignment vertical="center" wrapText="1"/>
      <protection locked="0"/>
    </xf>
    <xf numFmtId="0" fontId="29" fillId="0" borderId="2" xfId="0" applyFont="1" applyBorder="1" applyAlignment="1" applyProtection="1">
      <alignment vertical="center" wrapText="1"/>
      <protection locked="0"/>
    </xf>
    <xf numFmtId="0" fontId="48" fillId="3" borderId="2" xfId="0" applyFont="1" applyFill="1" applyBorder="1"/>
    <xf numFmtId="0" fontId="4" fillId="3" borderId="2" xfId="0" applyFont="1" applyFill="1" applyBorder="1"/>
    <xf numFmtId="49" fontId="23" fillId="0" borderId="2" xfId="0" applyNumberFormat="1" applyFont="1" applyBorder="1" applyAlignment="1" applyProtection="1">
      <alignment horizontal="right" vertical="top" wrapText="1"/>
      <protection locked="0"/>
    </xf>
    <xf numFmtId="3" fontId="1" fillId="0" borderId="2" xfId="0" applyNumberFormat="1" applyFont="1" applyFill="1" applyBorder="1" applyAlignment="1" applyProtection="1">
      <alignment vertical="top" wrapText="1"/>
      <protection hidden="1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3" fontId="1" fillId="0" borderId="2" xfId="0" applyNumberFormat="1" applyFont="1" applyBorder="1" applyAlignment="1" applyProtection="1">
      <alignment horizontal="right" vertical="top" wrapText="1"/>
      <protection locked="0"/>
    </xf>
    <xf numFmtId="3" fontId="1" fillId="0" borderId="2" xfId="0" applyNumberFormat="1" applyFont="1" applyBorder="1" applyAlignment="1" applyProtection="1">
      <alignment horizontal="right" vertical="top"/>
      <protection locked="0"/>
    </xf>
    <xf numFmtId="3" fontId="1" fillId="0" borderId="2" xfId="0" applyNumberFormat="1" applyFont="1" applyFill="1" applyBorder="1" applyAlignment="1" applyProtection="1">
      <alignment horizontal="right" vertical="top"/>
      <protection hidden="1"/>
    </xf>
    <xf numFmtId="164" fontId="14" fillId="0" borderId="0" xfId="0" applyNumberFormat="1" applyFont="1" applyAlignment="1">
      <alignment horizontal="left"/>
    </xf>
    <xf numFmtId="1" fontId="12" fillId="0" borderId="0" xfId="0" applyNumberFormat="1" applyFont="1" applyBorder="1"/>
    <xf numFmtId="0" fontId="76" fillId="0" borderId="0" xfId="0" applyFont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>
      <alignment horizontal="left"/>
    </xf>
    <xf numFmtId="3" fontId="76" fillId="0" borderId="0" xfId="0" applyNumberFormat="1" applyFont="1" applyBorder="1" applyAlignment="1" applyProtection="1">
      <alignment horizontal="left" vertical="top"/>
      <protection hidden="1"/>
    </xf>
    <xf numFmtId="3" fontId="76" fillId="0" borderId="0" xfId="0" applyNumberFormat="1" applyFont="1" applyBorder="1" applyAlignment="1" applyProtection="1">
      <alignment horizontal="left" vertical="top"/>
      <protection locked="0"/>
    </xf>
    <xf numFmtId="3" fontId="76" fillId="4" borderId="0" xfId="0" applyNumberFormat="1" applyFont="1" applyFill="1" applyBorder="1" applyAlignment="1" applyProtection="1">
      <alignment horizontal="left" vertical="top"/>
      <protection hidden="1"/>
    </xf>
    <xf numFmtId="0" fontId="4" fillId="0" borderId="0" xfId="0" applyFont="1" applyAlignment="1"/>
    <xf numFmtId="0" fontId="53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" fontId="29" fillId="0" borderId="0" xfId="0" applyNumberFormat="1" applyFont="1" applyBorder="1" applyAlignment="1">
      <alignment horizontal="center" wrapText="1"/>
    </xf>
    <xf numFmtId="1" fontId="1" fillId="0" borderId="0" xfId="0" applyNumberFormat="1" applyFont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3" fontId="40" fillId="0" borderId="8" xfId="0" applyNumberFormat="1" applyFont="1" applyBorder="1" applyAlignment="1">
      <alignment horizontal="right"/>
    </xf>
    <xf numFmtId="0" fontId="26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77" fillId="0" borderId="0" xfId="0" applyFont="1" applyBorder="1" applyAlignment="1">
      <alignment horizontal="right"/>
    </xf>
    <xf numFmtId="0" fontId="48" fillId="0" borderId="9" xfId="0" applyFont="1" applyBorder="1" applyAlignment="1">
      <alignment horizontal="center"/>
    </xf>
    <xf numFmtId="0" fontId="48" fillId="0" borderId="10" xfId="0" applyFont="1" applyBorder="1" applyAlignment="1">
      <alignment horizontal="center"/>
    </xf>
    <xf numFmtId="0" fontId="48" fillId="0" borderId="0" xfId="0" applyFont="1" applyBorder="1" applyAlignment="1">
      <alignment horizontal="right"/>
    </xf>
    <xf numFmtId="3" fontId="20" fillId="0" borderId="0" xfId="0" applyNumberFormat="1" applyFont="1" applyBorder="1"/>
    <xf numFmtId="3" fontId="1" fillId="0" borderId="0" xfId="0" applyNumberFormat="1" applyFont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/>
    <xf numFmtId="3" fontId="4" fillId="0" borderId="0" xfId="0" applyNumberFormat="1" applyFont="1" applyBorder="1"/>
    <xf numFmtId="3" fontId="40" fillId="0" borderId="1" xfId="0" applyNumberFormat="1" applyFont="1" applyBorder="1"/>
    <xf numFmtId="3" fontId="40" fillId="0" borderId="0" xfId="0" applyNumberFormat="1" applyFont="1" applyBorder="1"/>
    <xf numFmtId="3" fontId="35" fillId="0" borderId="8" xfId="0" applyNumberFormat="1" applyFont="1" applyBorder="1"/>
    <xf numFmtId="3" fontId="36" fillId="0" borderId="0" xfId="0" applyNumberFormat="1" applyFont="1" applyBorder="1" applyAlignment="1">
      <alignment horizontal="right"/>
    </xf>
    <xf numFmtId="3" fontId="40" fillId="0" borderId="1" xfId="0" applyNumberFormat="1" applyFont="1" applyBorder="1" applyAlignment="1">
      <alignment horizontal="right"/>
    </xf>
    <xf numFmtId="3" fontId="40" fillId="0" borderId="0" xfId="0" applyNumberFormat="1" applyFont="1" applyBorder="1" applyAlignment="1">
      <alignment horizontal="right"/>
    </xf>
    <xf numFmtId="3" fontId="77" fillId="0" borderId="11" xfId="0" applyNumberFormat="1" applyFont="1" applyBorder="1" applyAlignment="1">
      <alignment horizontal="right"/>
    </xf>
    <xf numFmtId="0" fontId="11" fillId="0" borderId="0" xfId="0" applyFont="1"/>
    <xf numFmtId="3" fontId="1" fillId="0" borderId="0" xfId="0" applyNumberFormat="1" applyFont="1" applyBorder="1"/>
    <xf numFmtId="3" fontId="4" fillId="0" borderId="0" xfId="0" applyNumberFormat="1" applyFont="1" applyBorder="1" applyAlignment="1">
      <alignment horizontal="center"/>
    </xf>
    <xf numFmtId="3" fontId="63" fillId="0" borderId="0" xfId="0" applyNumberFormat="1" applyFont="1" applyAlignment="1">
      <alignment horizontal="right"/>
    </xf>
    <xf numFmtId="3" fontId="12" fillId="0" borderId="1" xfId="0" applyNumberFormat="1" applyFont="1" applyBorder="1" applyAlignment="1">
      <alignment horizontal="center"/>
    </xf>
    <xf numFmtId="0" fontId="78" fillId="0" borderId="0" xfId="0" applyFont="1"/>
    <xf numFmtId="0" fontId="72" fillId="0" borderId="0" xfId="0" applyFont="1" applyAlignment="1">
      <alignment horizontal="center"/>
    </xf>
    <xf numFmtId="3" fontId="2" fillId="0" borderId="0" xfId="0" applyNumberFormat="1" applyFont="1" applyBorder="1" applyAlignment="1"/>
    <xf numFmtId="3" fontId="14" fillId="0" borderId="0" xfId="0" applyNumberFormat="1" applyFont="1" applyFill="1" applyAlignment="1">
      <alignment horizontal="left"/>
    </xf>
    <xf numFmtId="1" fontId="35" fillId="0" borderId="0" xfId="0" applyNumberFormat="1" applyFont="1" applyBorder="1"/>
    <xf numFmtId="0" fontId="60" fillId="0" borderId="0" xfId="0" applyFont="1" applyAlignment="1">
      <alignment horizontal="left"/>
    </xf>
    <xf numFmtId="3" fontId="18" fillId="0" borderId="2" xfId="0" applyNumberFormat="1" applyFont="1" applyFill="1" applyBorder="1"/>
    <xf numFmtId="3" fontId="18" fillId="0" borderId="12" xfId="0" applyNumberFormat="1" applyFont="1" applyFill="1" applyBorder="1"/>
    <xf numFmtId="3" fontId="18" fillId="0" borderId="2" xfId="0" applyNumberFormat="1" applyFont="1" applyFill="1" applyBorder="1" applyAlignment="1">
      <alignment wrapText="1"/>
    </xf>
    <xf numFmtId="3" fontId="21" fillId="0" borderId="2" xfId="0" applyNumberFormat="1" applyFont="1" applyFill="1" applyBorder="1" applyAlignment="1">
      <alignment wrapText="1"/>
    </xf>
    <xf numFmtId="3" fontId="21" fillId="0" borderId="2" xfId="0" applyNumberFormat="1" applyFont="1" applyFill="1" applyBorder="1"/>
    <xf numFmtId="3" fontId="21" fillId="0" borderId="2" xfId="0" applyNumberFormat="1" applyFont="1" applyFill="1" applyBorder="1" applyAlignment="1"/>
    <xf numFmtId="0" fontId="24" fillId="0" borderId="2" xfId="0" applyFont="1" applyBorder="1" applyAlignment="1">
      <alignment wrapText="1"/>
    </xf>
    <xf numFmtId="2" fontId="4" fillId="0" borderId="6" xfId="0" applyNumberFormat="1" applyFont="1" applyFill="1" applyBorder="1"/>
    <xf numFmtId="0" fontId="67" fillId="0" borderId="0" xfId="0" applyFont="1" applyFill="1" applyBorder="1"/>
    <xf numFmtId="3" fontId="2" fillId="0" borderId="0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19" fillId="0" borderId="0" xfId="0" applyFont="1" applyBorder="1" applyAlignment="1" applyProtection="1">
      <alignment horizontal="center" vertical="center" wrapText="1"/>
      <protection locked="0"/>
    </xf>
    <xf numFmtId="0" fontId="71" fillId="0" borderId="0" xfId="0" applyNumberFormat="1" applyFont="1" applyBorder="1" applyAlignment="1" applyProtection="1">
      <alignment horizontal="left" vertical="center" wrapText="1"/>
      <protection locked="0"/>
    </xf>
    <xf numFmtId="0" fontId="71" fillId="0" borderId="0" xfId="0" applyNumberFormat="1" applyFont="1" applyBorder="1" applyAlignment="1" applyProtection="1">
      <alignment horizontal="left" vertical="center"/>
      <protection locked="0"/>
    </xf>
    <xf numFmtId="3" fontId="4" fillId="0" borderId="0" xfId="0" applyNumberFormat="1" applyFont="1" applyFill="1" applyBorder="1"/>
    <xf numFmtId="0" fontId="75" fillId="0" borderId="0" xfId="0" applyFont="1" applyBorder="1" applyAlignment="1" applyProtection="1">
      <alignment horizontal="center" wrapText="1"/>
      <protection locked="0"/>
    </xf>
    <xf numFmtId="0" fontId="4" fillId="0" borderId="0" xfId="0" applyFont="1" applyBorder="1" applyAlignment="1" applyProtection="1">
      <alignment vertical="top" wrapText="1"/>
      <protection locked="0"/>
    </xf>
    <xf numFmtId="3" fontId="4" fillId="0" borderId="13" xfId="0" applyNumberFormat="1" applyFont="1" applyFill="1" applyBorder="1" applyAlignment="1" applyProtection="1">
      <alignment vertical="top" wrapText="1"/>
      <protection hidden="1"/>
    </xf>
    <xf numFmtId="3" fontId="4" fillId="0" borderId="13" xfId="0" applyNumberFormat="1" applyFont="1" applyFill="1" applyBorder="1"/>
    <xf numFmtId="3" fontId="1" fillId="0" borderId="2" xfId="0" applyNumberFormat="1" applyFont="1" applyFill="1" applyBorder="1" applyAlignment="1" applyProtection="1">
      <alignment vertical="top" wrapText="1"/>
      <protection locked="0"/>
    </xf>
    <xf numFmtId="3" fontId="12" fillId="0" borderId="13" xfId="0" applyNumberFormat="1" applyFont="1" applyFill="1" applyBorder="1"/>
    <xf numFmtId="3" fontId="1" fillId="0" borderId="8" xfId="0" applyNumberFormat="1" applyFont="1" applyBorder="1"/>
    <xf numFmtId="3" fontId="4" fillId="0" borderId="1" xfId="0" applyNumberFormat="1" applyFont="1" applyBorder="1" applyAlignment="1" applyProtection="1">
      <alignment horizontal="center" vertical="top" wrapText="1"/>
      <protection locked="0"/>
    </xf>
    <xf numFmtId="3" fontId="4" fillId="0" borderId="1" xfId="0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3" fontId="1" fillId="0" borderId="7" xfId="0" applyNumberFormat="1" applyFont="1" applyBorder="1" applyAlignment="1" applyProtection="1">
      <alignment horizontal="right" vertical="top"/>
      <protection locked="0"/>
    </xf>
    <xf numFmtId="3" fontId="1" fillId="0" borderId="6" xfId="0" applyNumberFormat="1" applyFont="1" applyBorder="1" applyAlignment="1" applyProtection="1">
      <alignment horizontal="right" vertical="top" wrapText="1"/>
      <protection locked="0"/>
    </xf>
    <xf numFmtId="3" fontId="4" fillId="0" borderId="14" xfId="0" applyNumberFormat="1" applyFont="1" applyFill="1" applyBorder="1" applyAlignment="1" applyProtection="1">
      <alignment horizontal="right" vertical="top"/>
      <protection hidden="1"/>
    </xf>
    <xf numFmtId="3" fontId="65" fillId="0" borderId="14" xfId="0" applyNumberFormat="1" applyFont="1" applyFill="1" applyBorder="1" applyAlignment="1" applyProtection="1">
      <alignment horizontal="right" vertical="top"/>
      <protection hidden="1"/>
    </xf>
    <xf numFmtId="3" fontId="66" fillId="0" borderId="14" xfId="0" applyNumberFormat="1" applyFont="1" applyFill="1" applyBorder="1" applyAlignment="1" applyProtection="1">
      <alignment horizontal="right" vertical="top"/>
      <protection hidden="1"/>
    </xf>
    <xf numFmtId="3" fontId="65" fillId="0" borderId="14" xfId="0" applyNumberFormat="1" applyFont="1" applyFill="1" applyBorder="1" applyAlignment="1" applyProtection="1">
      <alignment horizontal="right" vertical="top"/>
      <protection locked="0"/>
    </xf>
    <xf numFmtId="3" fontId="4" fillId="0" borderId="14" xfId="0" applyNumberFormat="1" applyFont="1" applyFill="1" applyBorder="1" applyAlignment="1" applyProtection="1">
      <alignment horizontal="right" vertical="top" wrapText="1"/>
      <protection locked="0"/>
    </xf>
    <xf numFmtId="0" fontId="67" fillId="0" borderId="0" xfId="0" applyFont="1" applyBorder="1"/>
    <xf numFmtId="0" fontId="21" fillId="0" borderId="0" xfId="0" applyFont="1" applyAlignment="1">
      <alignment horizontal="left"/>
    </xf>
    <xf numFmtId="3" fontId="36" fillId="0" borderId="0" xfId="0" applyNumberFormat="1" applyFont="1"/>
    <xf numFmtId="0" fontId="21" fillId="0" borderId="0" xfId="0" applyFont="1" applyFill="1"/>
    <xf numFmtId="1" fontId="21" fillId="0" borderId="0" xfId="0" applyNumberFormat="1" applyFont="1"/>
    <xf numFmtId="0" fontId="21" fillId="0" borderId="0" xfId="0" applyFont="1" applyAlignment="1">
      <alignment wrapText="1"/>
    </xf>
    <xf numFmtId="0" fontId="18" fillId="0" borderId="0" xfId="0" applyFont="1" applyFill="1"/>
    <xf numFmtId="0" fontId="19" fillId="0" borderId="0" xfId="0" applyFont="1" applyFill="1"/>
    <xf numFmtId="1" fontId="48" fillId="0" borderId="0" xfId="0" applyNumberFormat="1" applyFont="1" applyFill="1" applyBorder="1" applyAlignment="1">
      <alignment horizontal="center"/>
    </xf>
    <xf numFmtId="0" fontId="56" fillId="0" borderId="0" xfId="0" applyFont="1" applyAlignment="1">
      <alignment horizontal="left"/>
    </xf>
    <xf numFmtId="1" fontId="63" fillId="0" borderId="0" xfId="0" applyNumberFormat="1" applyFont="1" applyBorder="1" applyAlignment="1">
      <alignment horizontal="right"/>
    </xf>
    <xf numFmtId="1" fontId="36" fillId="0" borderId="15" xfId="0" applyNumberFormat="1" applyFont="1" applyBorder="1"/>
    <xf numFmtId="1" fontId="40" fillId="0" borderId="16" xfId="0" applyNumberFormat="1" applyFont="1" applyBorder="1"/>
    <xf numFmtId="0" fontId="19" fillId="0" borderId="17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3" fontId="4" fillId="0" borderId="20" xfId="0" applyNumberFormat="1" applyFont="1" applyFill="1" applyBorder="1"/>
    <xf numFmtId="3" fontId="4" fillId="0" borderId="21" xfId="0" applyNumberFormat="1" applyFont="1" applyFill="1" applyBorder="1"/>
    <xf numFmtId="3" fontId="4" fillId="0" borderId="1" xfId="0" applyNumberFormat="1" applyFont="1" applyFill="1" applyBorder="1" applyAlignment="1">
      <alignment horizontal="center"/>
    </xf>
    <xf numFmtId="0" fontId="19" fillId="0" borderId="2" xfId="0" applyFont="1" applyFill="1" applyBorder="1" applyAlignment="1" applyProtection="1">
      <alignment horizontal="center" vertical="center" wrapText="1"/>
      <protection locked="0"/>
    </xf>
    <xf numFmtId="3" fontId="1" fillId="0" borderId="2" xfId="0" applyNumberFormat="1" applyFont="1" applyFill="1" applyBorder="1" applyAlignment="1" applyProtection="1">
      <alignment horizontal="right"/>
      <protection locked="0"/>
    </xf>
    <xf numFmtId="3" fontId="1" fillId="0" borderId="2" xfId="0" applyNumberFormat="1" applyFont="1" applyFill="1" applyBorder="1" applyAlignment="1" applyProtection="1">
      <alignment horizontal="right" vertical="top" wrapText="1" indent="1"/>
      <protection locked="0"/>
    </xf>
    <xf numFmtId="3" fontId="1" fillId="0" borderId="2" xfId="0" applyNumberFormat="1" applyFont="1" applyFill="1" applyBorder="1" applyAlignment="1" applyProtection="1">
      <alignment horizontal="right" vertical="top" wrapText="1" indent="1"/>
      <protection hidden="1"/>
    </xf>
    <xf numFmtId="3" fontId="4" fillId="0" borderId="13" xfId="0" applyNumberFormat="1" applyFont="1" applyFill="1" applyBorder="1" applyAlignment="1" applyProtection="1">
      <alignment horizontal="right" vertical="top" wrapText="1" indent="1"/>
      <protection hidden="1"/>
    </xf>
    <xf numFmtId="3" fontId="4" fillId="0" borderId="0" xfId="0" applyNumberFormat="1" applyFont="1" applyFill="1" applyBorder="1" applyAlignment="1" applyProtection="1">
      <alignment horizontal="right" vertical="top" wrapText="1" indent="1"/>
      <protection hidden="1"/>
    </xf>
    <xf numFmtId="3" fontId="51" fillId="0" borderId="22" xfId="0" applyNumberFormat="1" applyFont="1" applyFill="1" applyBorder="1" applyAlignment="1" applyProtection="1">
      <alignment vertical="top" wrapText="1"/>
      <protection hidden="1"/>
    </xf>
    <xf numFmtId="3" fontId="23" fillId="0" borderId="22" xfId="0" applyNumberFormat="1" applyFont="1" applyFill="1" applyBorder="1" applyAlignment="1" applyProtection="1">
      <alignment vertical="top" wrapText="1"/>
      <protection locked="0"/>
    </xf>
    <xf numFmtId="3" fontId="58" fillId="0" borderId="23" xfId="0" applyNumberFormat="1" applyFont="1" applyFill="1" applyBorder="1" applyAlignment="1" applyProtection="1">
      <alignment vertical="top" wrapText="1"/>
      <protection locked="0"/>
    </xf>
    <xf numFmtId="0" fontId="1" fillId="0" borderId="0" xfId="0" applyFont="1" applyBorder="1" applyAlignment="1">
      <alignment horizontal="left" wrapText="1"/>
    </xf>
    <xf numFmtId="1" fontId="4" fillId="0" borderId="0" xfId="0" applyNumberFormat="1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1" fontId="20" fillId="0" borderId="0" xfId="0" applyNumberFormat="1" applyFont="1" applyBorder="1"/>
    <xf numFmtId="0" fontId="1" fillId="0" borderId="24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3" fontId="1" fillId="0" borderId="20" xfId="0" applyNumberFormat="1" applyFont="1" applyFill="1" applyBorder="1" applyAlignment="1" applyProtection="1">
      <alignment horizontal="right" vertical="top" wrapText="1"/>
      <protection locked="0"/>
    </xf>
    <xf numFmtId="0" fontId="4" fillId="0" borderId="15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79" fillId="0" borderId="15" xfId="0" applyFont="1" applyBorder="1" applyAlignment="1">
      <alignment horizontal="center"/>
    </xf>
    <xf numFmtId="0" fontId="40" fillId="0" borderId="15" xfId="0" applyFont="1" applyBorder="1" applyAlignment="1">
      <alignment horizontal="center"/>
    </xf>
    <xf numFmtId="0" fontId="40" fillId="0" borderId="16" xfId="0" applyFont="1" applyBorder="1" applyAlignment="1">
      <alignment horizontal="center"/>
    </xf>
    <xf numFmtId="0" fontId="0" fillId="0" borderId="0" xfId="0"/>
    <xf numFmtId="1" fontId="29" fillId="0" borderId="25" xfId="0" applyNumberFormat="1" applyFont="1" applyBorder="1" applyAlignment="1">
      <alignment horizontal="center" wrapText="1"/>
    </xf>
    <xf numFmtId="1" fontId="1" fillId="0" borderId="26" xfId="0" applyNumberFormat="1" applyFont="1" applyBorder="1" applyAlignment="1">
      <alignment horizontal="center"/>
    </xf>
    <xf numFmtId="1" fontId="4" fillId="0" borderId="26" xfId="0" applyNumberFormat="1" applyFont="1" applyFill="1" applyBorder="1" applyAlignment="1">
      <alignment horizontal="center"/>
    </xf>
    <xf numFmtId="1" fontId="48" fillId="0" borderId="26" xfId="0" applyNumberFormat="1" applyFont="1" applyFill="1" applyBorder="1" applyAlignment="1">
      <alignment horizontal="center"/>
    </xf>
    <xf numFmtId="1" fontId="1" fillId="0" borderId="26" xfId="0" applyNumberFormat="1" applyFont="1" applyFill="1" applyBorder="1" applyAlignment="1">
      <alignment horizontal="center"/>
    </xf>
    <xf numFmtId="1" fontId="48" fillId="0" borderId="27" xfId="0" applyNumberFormat="1" applyFont="1" applyFill="1" applyBorder="1" applyAlignment="1">
      <alignment horizontal="center"/>
    </xf>
    <xf numFmtId="0" fontId="69" fillId="0" borderId="28" xfId="0" applyFont="1" applyBorder="1" applyAlignment="1">
      <alignment horizontal="center" vertical="center" wrapText="1"/>
    </xf>
    <xf numFmtId="0" fontId="69" fillId="0" borderId="25" xfId="0" applyFont="1" applyBorder="1" applyAlignment="1">
      <alignment horizontal="center" vertical="center" wrapText="1"/>
    </xf>
    <xf numFmtId="3" fontId="18" fillId="0" borderId="26" xfId="0" applyNumberFormat="1" applyFont="1" applyFill="1" applyBorder="1"/>
    <xf numFmtId="3" fontId="18" fillId="0" borderId="29" xfId="0" applyNumberFormat="1" applyFont="1" applyFill="1" applyBorder="1"/>
    <xf numFmtId="3" fontId="18" fillId="0" borderId="30" xfId="0" applyNumberFormat="1" applyFont="1" applyFill="1" applyBorder="1"/>
    <xf numFmtId="3" fontId="18" fillId="0" borderId="27" xfId="0" applyNumberFormat="1" applyFont="1" applyFill="1" applyBorder="1"/>
    <xf numFmtId="0" fontId="48" fillId="0" borderId="0" xfId="0" applyFont="1" applyFill="1"/>
    <xf numFmtId="164" fontId="12" fillId="0" borderId="1" xfId="0" applyNumberFormat="1" applyFont="1" applyBorder="1" applyAlignment="1"/>
    <xf numFmtId="14" fontId="21" fillId="0" borderId="0" xfId="0" applyNumberFormat="1" applyFont="1"/>
    <xf numFmtId="3" fontId="2" fillId="0" borderId="19" xfId="0" applyNumberFormat="1" applyFont="1" applyFill="1" applyBorder="1"/>
    <xf numFmtId="1" fontId="23" fillId="0" borderId="31" xfId="0" applyNumberFormat="1" applyFont="1" applyFill="1" applyBorder="1" applyAlignment="1" applyProtection="1">
      <alignment wrapText="1"/>
      <protection locked="0"/>
    </xf>
    <xf numFmtId="0" fontId="4" fillId="0" borderId="8" xfId="0" applyFont="1" applyFill="1" applyBorder="1" applyAlignment="1">
      <alignment horizontal="left"/>
    </xf>
    <xf numFmtId="0" fontId="4" fillId="0" borderId="32" xfId="0" applyFont="1" applyFill="1" applyBorder="1" applyAlignment="1">
      <alignment horizontal="left"/>
    </xf>
    <xf numFmtId="0" fontId="2" fillId="0" borderId="33" xfId="0" applyFont="1" applyFill="1" applyBorder="1" applyAlignment="1">
      <alignment horizontal="left"/>
    </xf>
    <xf numFmtId="0" fontId="58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1" fontId="4" fillId="0" borderId="0" xfId="0" applyNumberFormat="1" applyFont="1" applyFill="1" applyBorder="1" applyAlignment="1">
      <alignment horizontal="center" vertical="center"/>
    </xf>
    <xf numFmtId="1" fontId="2" fillId="0" borderId="36" xfId="0" applyNumberFormat="1" applyFont="1" applyFill="1" applyBorder="1" applyAlignment="1">
      <alignment horizontal="center" wrapText="1"/>
    </xf>
    <xf numFmtId="0" fontId="2" fillId="0" borderId="36" xfId="0" applyFont="1" applyFill="1" applyBorder="1" applyAlignment="1">
      <alignment horizontal="left" wrapText="1"/>
    </xf>
    <xf numFmtId="0" fontId="77" fillId="0" borderId="0" xfId="0" applyFont="1"/>
    <xf numFmtId="0" fontId="45" fillId="0" borderId="0" xfId="0" quotePrefix="1" applyFont="1" applyAlignment="1">
      <alignment horizontal="left"/>
    </xf>
    <xf numFmtId="0" fontId="1" fillId="0" borderId="24" xfId="0" quotePrefix="1" applyFont="1" applyBorder="1" applyAlignment="1" applyProtection="1">
      <alignment horizontal="center" vertical="center" wrapText="1"/>
      <protection locked="0"/>
    </xf>
    <xf numFmtId="0" fontId="1" fillId="0" borderId="18" xfId="0" quotePrefix="1" applyFont="1" applyBorder="1" applyAlignment="1" applyProtection="1">
      <alignment horizontal="center" vertical="center" wrapText="1"/>
      <protection locked="0"/>
    </xf>
    <xf numFmtId="0" fontId="4" fillId="0" borderId="0" xfId="0" quotePrefix="1" applyFont="1" applyAlignment="1">
      <alignment horizontal="left"/>
    </xf>
    <xf numFmtId="0" fontId="1" fillId="0" borderId="0" xfId="0" quotePrefix="1" applyFont="1" applyFill="1" applyBorder="1" applyAlignment="1">
      <alignment horizontal="left"/>
    </xf>
    <xf numFmtId="0" fontId="48" fillId="0" borderId="0" xfId="0" quotePrefix="1" applyFont="1" applyBorder="1" applyAlignment="1">
      <alignment horizontal="right"/>
    </xf>
    <xf numFmtId="0" fontId="38" fillId="0" borderId="0" xfId="0" applyFont="1" applyAlignment="1">
      <alignment horizontal="center"/>
    </xf>
    <xf numFmtId="0" fontId="80" fillId="0" borderId="0" xfId="0" applyFont="1" applyBorder="1" applyAlignment="1">
      <alignment horizontal="center"/>
    </xf>
    <xf numFmtId="0" fontId="80" fillId="0" borderId="0" xfId="0" applyFont="1" applyBorder="1" applyAlignment="1">
      <alignment horizontal="center" vertical="center"/>
    </xf>
    <xf numFmtId="0" fontId="81" fillId="0" borderId="0" xfId="0" applyFont="1" applyBorder="1" applyAlignment="1">
      <alignment horizontal="center"/>
    </xf>
    <xf numFmtId="0" fontId="82" fillId="0" borderId="0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1" fontId="4" fillId="0" borderId="38" xfId="0" applyNumberFormat="1" applyFont="1" applyBorder="1" applyAlignment="1">
      <alignment horizontal="center"/>
    </xf>
    <xf numFmtId="1" fontId="2" fillId="0" borderId="39" xfId="0" applyNumberFormat="1" applyFont="1" applyBorder="1" applyAlignment="1">
      <alignment horizontal="right"/>
    </xf>
    <xf numFmtId="1" fontId="1" fillId="0" borderId="40" xfId="0" applyNumberFormat="1" applyFont="1" applyBorder="1"/>
    <xf numFmtId="1" fontId="1" fillId="0" borderId="39" xfId="0" applyNumberFormat="1" applyFont="1" applyBorder="1" applyAlignment="1">
      <alignment horizontal="right"/>
    </xf>
    <xf numFmtId="0" fontId="0" fillId="0" borderId="0" xfId="0" applyBorder="1" applyAlignment="1"/>
    <xf numFmtId="0" fontId="69" fillId="0" borderId="41" xfId="0" applyFont="1" applyBorder="1" applyAlignment="1">
      <alignment horizontal="center" vertical="center" wrapText="1"/>
    </xf>
    <xf numFmtId="3" fontId="1" fillId="5" borderId="7" xfId="0" applyNumberFormat="1" applyFont="1" applyFill="1" applyBorder="1" applyAlignment="1" applyProtection="1">
      <alignment horizontal="right" vertical="top"/>
      <protection hidden="1"/>
    </xf>
    <xf numFmtId="0" fontId="18" fillId="0" borderId="0" xfId="0" quotePrefix="1" applyFont="1" applyAlignment="1">
      <alignment horizontal="left"/>
    </xf>
    <xf numFmtId="3" fontId="4" fillId="0" borderId="0" xfId="0" applyNumberFormat="1" applyFont="1" applyFill="1" applyBorder="1" applyAlignment="1">
      <alignment horizontal="center"/>
    </xf>
    <xf numFmtId="0" fontId="1" fillId="0" borderId="0" xfId="0" quotePrefix="1" applyFont="1" applyAlignment="1">
      <alignment horizontal="left"/>
    </xf>
    <xf numFmtId="0" fontId="21" fillId="0" borderId="0" xfId="0" applyFont="1" applyAlignment="1">
      <alignment horizontal="center" vertical="center"/>
    </xf>
    <xf numFmtId="0" fontId="2" fillId="0" borderId="36" xfId="0" applyFont="1" applyFill="1" applyBorder="1" applyAlignment="1">
      <alignment horizontal="center" wrapText="1"/>
    </xf>
    <xf numFmtId="0" fontId="48" fillId="0" borderId="0" xfId="0" quotePrefix="1" applyFont="1" applyAlignment="1">
      <alignment horizontal="left"/>
    </xf>
    <xf numFmtId="10" fontId="85" fillId="0" borderId="0" xfId="0" applyNumberFormat="1" applyFont="1" applyFill="1" applyAlignment="1" applyProtection="1">
      <alignment horizontal="center"/>
    </xf>
    <xf numFmtId="3" fontId="77" fillId="0" borderId="0" xfId="0" applyNumberFormat="1" applyFont="1" applyBorder="1" applyAlignment="1">
      <alignment horizontal="right"/>
    </xf>
    <xf numFmtId="0" fontId="24" fillId="0" borderId="0" xfId="0" applyFont="1" applyBorder="1"/>
    <xf numFmtId="0" fontId="86" fillId="0" borderId="0" xfId="1" applyNumberFormat="1" applyFont="1" applyFill="1" applyBorder="1" applyAlignment="1" applyProtection="1">
      <alignment horizontal="center"/>
    </xf>
    <xf numFmtId="0" fontId="87" fillId="0" borderId="0" xfId="0" applyFont="1" applyFill="1" applyAlignment="1">
      <alignment horizontal="left" vertical="center" wrapText="1"/>
    </xf>
    <xf numFmtId="0" fontId="1" fillId="0" borderId="47" xfId="0" applyFont="1" applyFill="1" applyBorder="1" applyAlignment="1">
      <alignment horizontal="center"/>
    </xf>
    <xf numFmtId="3" fontId="1" fillId="0" borderId="42" xfId="0" applyNumberFormat="1" applyFont="1" applyFill="1" applyBorder="1" applyAlignment="1">
      <alignment horizontal="center"/>
    </xf>
    <xf numFmtId="0" fontId="1" fillId="0" borderId="48" xfId="0" applyFont="1" applyFill="1" applyBorder="1" applyAlignment="1">
      <alignment horizontal="center"/>
    </xf>
    <xf numFmtId="3" fontId="1" fillId="0" borderId="42" xfId="0" applyNumberFormat="1" applyFont="1" applyFill="1" applyBorder="1" applyAlignment="1"/>
    <xf numFmtId="3" fontId="1" fillId="0" borderId="42" xfId="0" applyNumberFormat="1" applyFont="1" applyBorder="1"/>
    <xf numFmtId="0" fontId="1" fillId="0" borderId="36" xfId="0" applyFont="1" applyFill="1" applyBorder="1" applyAlignment="1">
      <alignment horizontal="center"/>
    </xf>
    <xf numFmtId="0" fontId="1" fillId="0" borderId="50" xfId="0" applyFont="1" applyFill="1" applyBorder="1" applyAlignment="1">
      <alignment horizontal="center" vertical="top" wrapText="1"/>
    </xf>
    <xf numFmtId="0" fontId="1" fillId="0" borderId="45" xfId="0" applyFont="1" applyFill="1" applyBorder="1" applyAlignment="1">
      <alignment horizontal="center" vertical="top" wrapText="1"/>
    </xf>
    <xf numFmtId="3" fontId="1" fillId="0" borderId="53" xfId="0" applyNumberFormat="1" applyFont="1" applyBorder="1" applyAlignment="1">
      <alignment horizontal="center"/>
    </xf>
    <xf numFmtId="0" fontId="1" fillId="0" borderId="39" xfId="0" applyFont="1" applyFill="1" applyBorder="1" applyAlignment="1">
      <alignment horizontal="center" vertical="top" wrapText="1"/>
    </xf>
    <xf numFmtId="0" fontId="1" fillId="0" borderId="40" xfId="0" applyFont="1" applyFill="1" applyBorder="1" applyAlignment="1">
      <alignment horizontal="center" vertical="top" wrapText="1"/>
    </xf>
    <xf numFmtId="1" fontId="1" fillId="0" borderId="52" xfId="0" applyNumberFormat="1" applyFont="1" applyBorder="1"/>
    <xf numFmtId="0" fontId="1" fillId="0" borderId="51" xfId="0" applyFont="1" applyBorder="1" applyAlignment="1"/>
    <xf numFmtId="0" fontId="1" fillId="0" borderId="52" xfId="0" applyFont="1" applyBorder="1" applyAlignment="1"/>
    <xf numFmtId="3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 wrapText="1"/>
    </xf>
    <xf numFmtId="9" fontId="85" fillId="6" borderId="0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/>
    <xf numFmtId="3" fontId="1" fillId="0" borderId="48" xfId="0" applyNumberFormat="1" applyFont="1" applyFill="1" applyBorder="1" applyAlignment="1"/>
    <xf numFmtId="3" fontId="1" fillId="0" borderId="48" xfId="0" applyNumberFormat="1" applyFont="1" applyBorder="1"/>
    <xf numFmtId="0" fontId="4" fillId="0" borderId="46" xfId="0" applyFont="1" applyFill="1" applyBorder="1" applyAlignment="1"/>
    <xf numFmtId="0" fontId="4" fillId="0" borderId="0" xfId="0" applyFont="1" applyFill="1" applyBorder="1" applyAlignment="1"/>
    <xf numFmtId="3" fontId="1" fillId="0" borderId="43" xfId="0" applyNumberFormat="1" applyFont="1" applyFill="1" applyBorder="1" applyAlignment="1">
      <alignment horizontal="center"/>
    </xf>
    <xf numFmtId="3" fontId="1" fillId="0" borderId="45" xfId="0" applyNumberFormat="1" applyFont="1" applyFill="1" applyBorder="1" applyAlignment="1">
      <alignment horizontal="center"/>
    </xf>
    <xf numFmtId="3" fontId="1" fillId="0" borderId="52" xfId="0" applyNumberFormat="1" applyFont="1" applyFill="1" applyBorder="1" applyAlignment="1">
      <alignment horizontal="center"/>
    </xf>
    <xf numFmtId="3" fontId="1" fillId="0" borderId="46" xfId="0" applyNumberFormat="1" applyFont="1" applyFill="1" applyBorder="1" applyAlignment="1">
      <alignment horizontal="center"/>
    </xf>
    <xf numFmtId="9" fontId="85" fillId="6" borderId="78" xfId="0" applyNumberFormat="1" applyFont="1" applyFill="1" applyBorder="1" applyAlignment="1">
      <alignment horizontal="center" vertical="center" wrapText="1"/>
    </xf>
    <xf numFmtId="9" fontId="85" fillId="6" borderId="79" xfId="0" applyNumberFormat="1" applyFont="1" applyFill="1" applyBorder="1" applyAlignment="1">
      <alignment horizontal="center" vertical="center" wrapText="1"/>
    </xf>
    <xf numFmtId="0" fontId="24" fillId="0" borderId="0" xfId="0" quotePrefix="1" applyFont="1" applyBorder="1" applyAlignment="1">
      <alignment horizontal="left"/>
    </xf>
    <xf numFmtId="0" fontId="28" fillId="0" borderId="0" xfId="0" applyFont="1" applyBorder="1" applyAlignment="1">
      <alignment horizontal="left"/>
    </xf>
    <xf numFmtId="1" fontId="36" fillId="0" borderId="80" xfId="0" applyNumberFormat="1" applyFont="1" applyBorder="1"/>
    <xf numFmtId="1" fontId="36" fillId="0" borderId="0" xfId="0" applyNumberFormat="1" applyFont="1" applyAlignment="1">
      <alignment horizontal="right"/>
    </xf>
    <xf numFmtId="1" fontId="24" fillId="0" borderId="0" xfId="0" applyNumberFormat="1" applyFont="1" applyAlignment="1">
      <alignment horizontal="right"/>
    </xf>
    <xf numFmtId="1" fontId="40" fillId="0" borderId="8" xfId="0" applyNumberFormat="1" applyFont="1" applyBorder="1" applyAlignment="1">
      <alignment horizontal="right"/>
    </xf>
    <xf numFmtId="1" fontId="44" fillId="0" borderId="0" xfId="0" applyNumberFormat="1" applyFont="1" applyAlignment="1">
      <alignment horizontal="right"/>
    </xf>
    <xf numFmtId="1" fontId="40" fillId="0" borderId="1" xfId="0" applyNumberFormat="1" applyFont="1" applyBorder="1" applyAlignment="1">
      <alignment horizontal="right"/>
    </xf>
    <xf numFmtId="1" fontId="36" fillId="0" borderId="0" xfId="0" applyNumberFormat="1" applyFont="1" applyFill="1" applyAlignment="1">
      <alignment horizontal="right"/>
    </xf>
    <xf numFmtId="1" fontId="40" fillId="0" borderId="0" xfId="0" applyNumberFormat="1" applyFont="1" applyAlignment="1">
      <alignment horizontal="right"/>
    </xf>
    <xf numFmtId="1" fontId="77" fillId="0" borderId="11" xfId="0" applyNumberFormat="1" applyFont="1" applyBorder="1"/>
    <xf numFmtId="1" fontId="2" fillId="0" borderId="0" xfId="0" applyNumberFormat="1" applyFont="1" applyBorder="1" applyAlignment="1">
      <alignment horizontal="right"/>
    </xf>
    <xf numFmtId="1" fontId="63" fillId="0" borderId="0" xfId="0" applyNumberFormat="1" applyFont="1" applyAlignment="1">
      <alignment horizontal="right"/>
    </xf>
    <xf numFmtId="0" fontId="28" fillId="0" borderId="0" xfId="0" applyNumberFormat="1" applyFont="1" applyAlignment="1">
      <alignment horizontal="right"/>
    </xf>
    <xf numFmtId="0" fontId="36" fillId="0" borderId="0" xfId="0" applyNumberFormat="1" applyFont="1" applyAlignment="1">
      <alignment horizontal="right"/>
    </xf>
    <xf numFmtId="0" fontId="24" fillId="0" borderId="0" xfId="0" applyNumberFormat="1" applyFont="1" applyAlignment="1">
      <alignment horizontal="right"/>
    </xf>
    <xf numFmtId="0" fontId="40" fillId="0" borderId="8" xfId="0" applyNumberFormat="1" applyFont="1" applyBorder="1" applyAlignment="1">
      <alignment horizontal="right"/>
    </xf>
    <xf numFmtId="0" fontId="44" fillId="0" borderId="0" xfId="0" applyNumberFormat="1" applyFont="1" applyAlignment="1">
      <alignment horizontal="right"/>
    </xf>
    <xf numFmtId="0" fontId="40" fillId="0" borderId="1" xfId="0" applyNumberFormat="1" applyFont="1" applyBorder="1" applyAlignment="1">
      <alignment horizontal="right"/>
    </xf>
    <xf numFmtId="0" fontId="36" fillId="0" borderId="0" xfId="0" applyNumberFormat="1" applyFont="1" applyFill="1" applyAlignment="1">
      <alignment horizontal="right"/>
    </xf>
    <xf numFmtId="0" fontId="40" fillId="0" borderId="0" xfId="0" applyNumberFormat="1" applyFont="1" applyAlignment="1">
      <alignment horizontal="right"/>
    </xf>
    <xf numFmtId="0" fontId="77" fillId="0" borderId="11" xfId="0" applyNumberFormat="1" applyFont="1" applyBorder="1"/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21" fillId="0" borderId="0" xfId="0" applyFont="1" applyAlignment="1">
      <alignment horizontal="left"/>
    </xf>
    <xf numFmtId="0" fontId="84" fillId="0" borderId="0" xfId="0" applyFont="1" applyAlignment="1">
      <alignment horizontal="center"/>
    </xf>
    <xf numFmtId="0" fontId="85" fillId="0" borderId="0" xfId="0" applyFont="1" applyFill="1" applyAlignment="1" applyProtection="1">
      <alignment horizontal="left" vertical="top" wrapText="1"/>
      <protection locked="0"/>
    </xf>
    <xf numFmtId="0" fontId="21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18" fillId="0" borderId="0" xfId="0" applyFont="1" applyAlignment="1">
      <alignment horizontal="justify" wrapText="1"/>
    </xf>
    <xf numFmtId="0" fontId="11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0" fontId="2" fillId="0" borderId="0" xfId="0" applyFont="1" applyFill="1" applyBorder="1" applyAlignment="1">
      <alignment horizontal="center"/>
    </xf>
    <xf numFmtId="0" fontId="2" fillId="0" borderId="0" xfId="0" quotePrefix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43" fillId="0" borderId="0" xfId="0" applyFont="1" applyAlignment="1">
      <alignment horizontal="left" vertical="top" wrapText="1"/>
    </xf>
    <xf numFmtId="0" fontId="24" fillId="0" borderId="4" xfId="0" applyFont="1" applyBorder="1" applyAlignment="1">
      <alignment horizontal="left"/>
    </xf>
    <xf numFmtId="0" fontId="24" fillId="0" borderId="8" xfId="0" applyFont="1" applyBorder="1" applyAlignment="1">
      <alignment horizontal="left"/>
    </xf>
    <xf numFmtId="0" fontId="24" fillId="0" borderId="32" xfId="0" applyFont="1" applyBorder="1" applyAlignment="1">
      <alignment horizontal="left"/>
    </xf>
    <xf numFmtId="0" fontId="65" fillId="0" borderId="4" xfId="0" applyFont="1" applyBorder="1" applyAlignment="1">
      <alignment horizontal="right"/>
    </xf>
    <xf numFmtId="0" fontId="65" fillId="0" borderId="8" xfId="0" applyFont="1" applyBorder="1" applyAlignment="1">
      <alignment horizontal="right"/>
    </xf>
    <xf numFmtId="0" fontId="65" fillId="0" borderId="32" xfId="0" applyFont="1" applyBorder="1" applyAlignment="1">
      <alignment horizontal="right"/>
    </xf>
    <xf numFmtId="0" fontId="71" fillId="0" borderId="64" xfId="0" applyFont="1" applyFill="1" applyBorder="1" applyAlignment="1">
      <alignment horizontal="left" wrapText="1"/>
    </xf>
    <xf numFmtId="0" fontId="71" fillId="0" borderId="9" xfId="0" applyFont="1" applyFill="1" applyBorder="1" applyAlignment="1">
      <alignment horizontal="left" wrapText="1"/>
    </xf>
    <xf numFmtId="0" fontId="71" fillId="0" borderId="67" xfId="0" applyFont="1" applyFill="1" applyBorder="1" applyAlignment="1">
      <alignment horizontal="left" wrapText="1"/>
    </xf>
    <xf numFmtId="164" fontId="78" fillId="0" borderId="68" xfId="0" applyNumberFormat="1" applyFont="1" applyFill="1" applyBorder="1" applyAlignment="1">
      <alignment horizontal="left" wrapText="1"/>
    </xf>
    <xf numFmtId="164" fontId="78" fillId="0" borderId="30" xfId="0" applyNumberFormat="1" applyFont="1" applyFill="1" applyBorder="1" applyAlignment="1">
      <alignment horizontal="left" wrapText="1"/>
    </xf>
    <xf numFmtId="0" fontId="65" fillId="0" borderId="2" xfId="0" applyFont="1" applyBorder="1" applyAlignment="1">
      <alignment horizontal="center"/>
    </xf>
    <xf numFmtId="164" fontId="78" fillId="0" borderId="56" xfId="0" applyNumberFormat="1" applyFont="1" applyFill="1" applyBorder="1" applyAlignment="1">
      <alignment horizontal="left" wrapText="1"/>
    </xf>
    <xf numFmtId="164" fontId="78" fillId="0" borderId="12" xfId="0" applyNumberFormat="1" applyFont="1" applyFill="1" applyBorder="1" applyAlignment="1">
      <alignment horizontal="left" wrapText="1"/>
    </xf>
    <xf numFmtId="0" fontId="48" fillId="0" borderId="57" xfId="0" quotePrefix="1" applyFont="1" applyBorder="1" applyAlignment="1">
      <alignment horizontal="left"/>
    </xf>
    <xf numFmtId="0" fontId="48" fillId="0" borderId="58" xfId="0" applyFont="1" applyBorder="1" applyAlignment="1">
      <alignment horizontal="left"/>
    </xf>
    <xf numFmtId="0" fontId="48" fillId="0" borderId="59" xfId="0" applyFont="1" applyBorder="1" applyAlignment="1">
      <alignment horizontal="left"/>
    </xf>
    <xf numFmtId="0" fontId="65" fillId="0" borderId="33" xfId="0" applyFont="1" applyFill="1" applyBorder="1" applyAlignment="1">
      <alignment horizontal="left" wrapText="1"/>
    </xf>
    <xf numFmtId="0" fontId="65" fillId="0" borderId="8" xfId="0" applyFont="1" applyFill="1" applyBorder="1" applyAlignment="1">
      <alignment horizontal="left" wrapText="1"/>
    </xf>
    <xf numFmtId="0" fontId="65" fillId="0" borderId="60" xfId="0" applyFont="1" applyFill="1" applyBorder="1" applyAlignment="1">
      <alignment horizontal="left" wrapText="1"/>
    </xf>
    <xf numFmtId="164" fontId="21" fillId="0" borderId="54" xfId="0" applyNumberFormat="1" applyFont="1" applyFill="1" applyBorder="1" applyAlignment="1">
      <alignment horizontal="left"/>
    </xf>
    <xf numFmtId="164" fontId="21" fillId="0" borderId="55" xfId="0" applyNumberFormat="1" applyFont="1" applyFill="1" applyBorder="1" applyAlignment="1">
      <alignment horizontal="left"/>
    </xf>
    <xf numFmtId="164" fontId="78" fillId="0" borderId="54" xfId="0" applyNumberFormat="1" applyFont="1" applyFill="1" applyBorder="1" applyAlignment="1">
      <alignment horizontal="left" wrapText="1"/>
    </xf>
    <xf numFmtId="164" fontId="78" fillId="0" borderId="55" xfId="0" applyNumberFormat="1" applyFont="1" applyFill="1" applyBorder="1" applyAlignment="1">
      <alignment horizontal="left" wrapText="1"/>
    </xf>
    <xf numFmtId="0" fontId="23" fillId="0" borderId="61" xfId="0" applyFont="1" applyBorder="1" applyAlignment="1">
      <alignment horizontal="center"/>
    </xf>
    <xf numFmtId="0" fontId="23" fillId="0" borderId="28" xfId="0" applyFont="1" applyBorder="1" applyAlignment="1">
      <alignment horizontal="center"/>
    </xf>
    <xf numFmtId="0" fontId="71" fillId="0" borderId="33" xfId="0" applyFont="1" applyFill="1" applyBorder="1" applyAlignment="1">
      <alignment horizontal="left" wrapText="1"/>
    </xf>
    <xf numFmtId="0" fontId="71" fillId="0" borderId="8" xfId="0" applyFont="1" applyFill="1" applyBorder="1" applyAlignment="1">
      <alignment horizontal="left" wrapText="1"/>
    </xf>
    <xf numFmtId="0" fontId="71" fillId="0" borderId="60" xfId="0" applyFont="1" applyFill="1" applyBorder="1" applyAlignment="1">
      <alignment horizontal="left" wrapText="1"/>
    </xf>
    <xf numFmtId="0" fontId="1" fillId="0" borderId="37" xfId="0" applyFont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4" fillId="0" borderId="33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33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left"/>
    </xf>
    <xf numFmtId="0" fontId="4" fillId="0" borderId="32" xfId="0" applyFont="1" applyFill="1" applyBorder="1" applyAlignment="1">
      <alignment horizontal="left"/>
    </xf>
    <xf numFmtId="164" fontId="83" fillId="0" borderId="54" xfId="0" applyNumberFormat="1" applyFont="1" applyFill="1" applyBorder="1" applyAlignment="1">
      <alignment horizontal="left" wrapText="1"/>
    </xf>
    <xf numFmtId="164" fontId="83" fillId="0" borderId="55" xfId="0" applyNumberFormat="1" applyFont="1" applyFill="1" applyBorder="1" applyAlignment="1">
      <alignment horizontal="left" wrapText="1"/>
    </xf>
    <xf numFmtId="0" fontId="48" fillId="0" borderId="33" xfId="0" applyFont="1" applyFill="1" applyBorder="1" applyAlignment="1">
      <alignment horizontal="left"/>
    </xf>
    <xf numFmtId="0" fontId="48" fillId="0" borderId="8" xfId="0" applyFont="1" applyFill="1" applyBorder="1" applyAlignment="1">
      <alignment horizontal="left"/>
    </xf>
    <xf numFmtId="0" fontId="48" fillId="0" borderId="32" xfId="0" applyFont="1" applyFill="1" applyBorder="1" applyAlignment="1">
      <alignment horizontal="left"/>
    </xf>
    <xf numFmtId="0" fontId="48" fillId="0" borderId="33" xfId="0" applyFont="1" applyBorder="1" applyAlignment="1">
      <alignment horizontal="left"/>
    </xf>
    <xf numFmtId="0" fontId="48" fillId="0" borderId="8" xfId="0" applyFont="1" applyBorder="1" applyAlignment="1">
      <alignment horizontal="left"/>
    </xf>
    <xf numFmtId="0" fontId="48" fillId="0" borderId="32" xfId="0" applyFont="1" applyBorder="1" applyAlignment="1">
      <alignment horizontal="left"/>
    </xf>
    <xf numFmtId="164" fontId="1" fillId="0" borderId="54" xfId="0" applyNumberFormat="1" applyFont="1" applyFill="1" applyBorder="1" applyAlignment="1">
      <alignment horizontal="left" wrapText="1"/>
    </xf>
    <xf numFmtId="164" fontId="1" fillId="0" borderId="55" xfId="0" applyNumberFormat="1" applyFont="1" applyFill="1" applyBorder="1" applyAlignment="1">
      <alignment horizontal="left" wrapText="1"/>
    </xf>
    <xf numFmtId="0" fontId="1" fillId="0" borderId="33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32" xfId="0" applyFont="1" applyFill="1" applyBorder="1" applyAlignment="1">
      <alignment horizontal="left"/>
    </xf>
    <xf numFmtId="0" fontId="2" fillId="0" borderId="33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32" xfId="0" applyFont="1" applyFill="1" applyBorder="1" applyAlignment="1">
      <alignment horizontal="left"/>
    </xf>
    <xf numFmtId="164" fontId="4" fillId="0" borderId="64" xfId="0" applyNumberFormat="1" applyFont="1" applyFill="1" applyBorder="1" applyAlignment="1">
      <alignment horizontal="center"/>
    </xf>
    <xf numFmtId="164" fontId="4" fillId="0" borderId="65" xfId="0" applyNumberFormat="1" applyFont="1" applyFill="1" applyBorder="1" applyAlignment="1">
      <alignment horizontal="center"/>
    </xf>
    <xf numFmtId="164" fontId="4" fillId="0" borderId="66" xfId="0" applyNumberFormat="1" applyFont="1" applyFill="1" applyBorder="1" applyAlignment="1">
      <alignment horizontal="center"/>
    </xf>
    <xf numFmtId="1" fontId="4" fillId="0" borderId="57" xfId="0" applyNumberFormat="1" applyFont="1" applyBorder="1" applyAlignment="1">
      <alignment horizontal="right"/>
    </xf>
    <xf numFmtId="1" fontId="4" fillId="0" borderId="70" xfId="0" applyNumberFormat="1" applyFont="1" applyBorder="1" applyAlignment="1">
      <alignment horizontal="right"/>
    </xf>
    <xf numFmtId="0" fontId="1" fillId="0" borderId="51" xfId="0" applyFont="1" applyFill="1" applyBorder="1" applyAlignment="1">
      <alignment horizontal="center" vertical="top" wrapText="1"/>
    </xf>
    <xf numFmtId="0" fontId="1" fillId="0" borderId="52" xfId="0" applyFont="1" applyFill="1" applyBorder="1" applyAlignment="1">
      <alignment horizontal="center" vertical="top" wrapText="1"/>
    </xf>
    <xf numFmtId="0" fontId="1" fillId="0" borderId="53" xfId="0" applyFont="1" applyFill="1" applyBorder="1" applyAlignment="1">
      <alignment horizontal="center" vertical="top" wrapText="1"/>
    </xf>
    <xf numFmtId="1" fontId="1" fillId="0" borderId="19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68" fontId="19" fillId="0" borderId="4" xfId="0" applyNumberFormat="1" applyFont="1" applyBorder="1" applyAlignment="1" applyProtection="1">
      <alignment horizontal="left" vertical="top" wrapText="1"/>
      <protection locked="0"/>
    </xf>
    <xf numFmtId="0" fontId="19" fillId="0" borderId="4" xfId="0" quotePrefix="1" applyFont="1" applyBorder="1" applyAlignment="1" applyProtection="1">
      <alignment horizontal="left" vertical="top" wrapText="1"/>
      <protection locked="0"/>
    </xf>
    <xf numFmtId="0" fontId="19" fillId="0" borderId="4" xfId="0" applyFont="1" applyBorder="1" applyAlignment="1" applyProtection="1">
      <alignment vertical="top" wrapText="1"/>
      <protection locked="0"/>
    </xf>
    <xf numFmtId="0" fontId="23" fillId="0" borderId="4" xfId="0" applyFont="1" applyBorder="1" applyAlignment="1" applyProtection="1">
      <alignment vertical="top" wrapText="1"/>
      <protection locked="0"/>
    </xf>
    <xf numFmtId="49" fontId="23" fillId="0" borderId="4" xfId="0" applyNumberFormat="1" applyFont="1" applyBorder="1" applyAlignment="1" applyProtection="1">
      <alignment horizontal="left" vertical="top" wrapText="1"/>
      <protection locked="0"/>
    </xf>
    <xf numFmtId="0" fontId="4" fillId="0" borderId="1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1" fontId="1" fillId="0" borderId="35" xfId="0" applyNumberFormat="1" applyFont="1" applyBorder="1" applyAlignment="1">
      <alignment horizontal="center" wrapText="1"/>
    </xf>
    <xf numFmtId="1" fontId="1" fillId="0" borderId="69" xfId="0" applyNumberFormat="1" applyFont="1" applyBorder="1" applyAlignment="1">
      <alignment horizontal="center" wrapText="1"/>
    </xf>
    <xf numFmtId="0" fontId="1" fillId="0" borderId="35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3" fontId="4" fillId="0" borderId="1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67" fillId="0" borderId="0" xfId="0" applyFont="1" applyBorder="1" applyAlignment="1">
      <alignment horizontal="center"/>
    </xf>
    <xf numFmtId="14" fontId="19" fillId="0" borderId="4" xfId="0" quotePrefix="1" applyNumberFormat="1" applyFont="1" applyBorder="1" applyAlignment="1" applyProtection="1">
      <alignment horizontal="center" vertical="center" wrapText="1"/>
      <protection locked="0"/>
    </xf>
    <xf numFmtId="14" fontId="19" fillId="0" borderId="4" xfId="0" applyNumberFormat="1" applyFont="1" applyBorder="1" applyAlignment="1" applyProtection="1">
      <alignment horizontal="center" vertical="center" wrapText="1"/>
      <protection locked="0"/>
    </xf>
    <xf numFmtId="0" fontId="29" fillId="0" borderId="71" xfId="0" applyFont="1" applyBorder="1" applyAlignment="1" applyProtection="1">
      <alignment horizontal="center" vertical="center" wrapText="1"/>
      <protection locked="0"/>
    </xf>
    <xf numFmtId="0" fontId="29" fillId="0" borderId="72" xfId="0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14" fontId="19" fillId="0" borderId="2" xfId="0" quotePrefix="1" applyNumberFormat="1" applyFont="1" applyBorder="1" applyAlignment="1" applyProtection="1">
      <alignment horizontal="center" vertical="center" wrapText="1"/>
      <protection locked="0"/>
    </xf>
    <xf numFmtId="14" fontId="19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horizontal="center"/>
    </xf>
    <xf numFmtId="0" fontId="1" fillId="0" borderId="45" xfId="0" applyFont="1" applyFill="1" applyBorder="1" applyAlignment="1">
      <alignment horizontal="center" vertical="top" wrapText="1"/>
    </xf>
    <xf numFmtId="0" fontId="1" fillId="0" borderId="46" xfId="0" applyFont="1" applyFill="1" applyBorder="1" applyAlignment="1">
      <alignment horizontal="center" vertical="top" wrapText="1"/>
    </xf>
    <xf numFmtId="0" fontId="1" fillId="0" borderId="50" xfId="0" applyFont="1" applyFill="1" applyBorder="1" applyAlignment="1">
      <alignment horizontal="center" vertical="top" wrapText="1"/>
    </xf>
    <xf numFmtId="3" fontId="1" fillId="0" borderId="49" xfId="0" applyNumberFormat="1" applyFont="1" applyFill="1" applyBorder="1" applyAlignment="1">
      <alignment horizontal="center" vertical="center" wrapText="1"/>
    </xf>
    <xf numFmtId="3" fontId="1" fillId="0" borderId="50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0" xfId="0" quotePrefix="1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2" fillId="0" borderId="51" xfId="0" applyFont="1" applyFill="1" applyBorder="1" applyAlignment="1">
      <alignment horizontal="left" vertical="top" wrapText="1"/>
    </xf>
    <xf numFmtId="0" fontId="2" fillId="0" borderId="52" xfId="0" applyFont="1" applyFill="1" applyBorder="1" applyAlignment="1">
      <alignment horizontal="left" vertical="top" wrapText="1"/>
    </xf>
    <xf numFmtId="0" fontId="2" fillId="0" borderId="53" xfId="0" applyFont="1" applyFill="1" applyBorder="1" applyAlignment="1">
      <alignment horizontal="left" vertical="top" wrapText="1"/>
    </xf>
    <xf numFmtId="1" fontId="2" fillId="0" borderId="43" xfId="0" applyNumberFormat="1" applyFont="1" applyFill="1" applyBorder="1" applyAlignment="1">
      <alignment horizontal="center" wrapText="1"/>
    </xf>
    <xf numFmtId="1" fontId="2" fillId="0" borderId="49" xfId="0" applyNumberFormat="1" applyFont="1" applyFill="1" applyBorder="1" applyAlignment="1">
      <alignment horizontal="center" wrapText="1"/>
    </xf>
    <xf numFmtId="0" fontId="1" fillId="0" borderId="43" xfId="0" applyFont="1" applyFill="1" applyBorder="1" applyAlignment="1">
      <alignment horizontal="center" wrapText="1"/>
    </xf>
    <xf numFmtId="0" fontId="1" fillId="0" borderId="49" xfId="0" applyFont="1" applyFill="1" applyBorder="1" applyAlignment="1">
      <alignment horizontal="center"/>
    </xf>
    <xf numFmtId="0" fontId="1" fillId="0" borderId="43" xfId="0" applyFont="1" applyFill="1" applyBorder="1" applyAlignment="1">
      <alignment horizontal="center"/>
    </xf>
    <xf numFmtId="0" fontId="1" fillId="0" borderId="44" xfId="0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39" xfId="0" applyFont="1" applyFill="1" applyBorder="1" applyAlignment="1">
      <alignment horizontal="center" vertical="top" wrapText="1"/>
    </xf>
    <xf numFmtId="0" fontId="1" fillId="0" borderId="40" xfId="0" applyFont="1" applyFill="1" applyBorder="1" applyAlignment="1">
      <alignment horizontal="center" vertical="top" wrapText="1"/>
    </xf>
    <xf numFmtId="0" fontId="87" fillId="0" borderId="0" xfId="0" applyFont="1" applyFill="1" applyAlignment="1">
      <alignment horizontal="left" vertical="center" wrapText="1"/>
    </xf>
    <xf numFmtId="0" fontId="88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28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 wrapText="1"/>
    </xf>
    <xf numFmtId="0" fontId="21" fillId="0" borderId="0" xfId="0" applyFont="1" applyAlignment="1">
      <alignment wrapText="1"/>
    </xf>
    <xf numFmtId="0" fontId="18" fillId="0" borderId="0" xfId="0" applyFont="1"/>
    <xf numFmtId="0" fontId="1" fillId="5" borderId="73" xfId="0" applyFont="1" applyFill="1" applyBorder="1" applyAlignment="1" applyProtection="1">
      <alignment horizontal="left" vertical="top" wrapText="1"/>
      <protection locked="0"/>
    </xf>
    <xf numFmtId="0" fontId="1" fillId="5" borderId="8" xfId="0" applyFont="1" applyFill="1" applyBorder="1" applyAlignment="1" applyProtection="1">
      <alignment horizontal="left" vertical="top" wrapText="1"/>
      <protection locked="0"/>
    </xf>
    <xf numFmtId="0" fontId="1" fillId="5" borderId="32" xfId="0" applyFont="1" applyFill="1" applyBorder="1" applyAlignment="1" applyProtection="1">
      <alignment horizontal="left" vertical="top" wrapText="1"/>
      <protection locked="0"/>
    </xf>
    <xf numFmtId="0" fontId="1" fillId="0" borderId="73" xfId="0" applyFont="1" applyBorder="1" applyAlignment="1" applyProtection="1">
      <alignment vertical="top" wrapText="1"/>
      <protection locked="0"/>
    </xf>
    <xf numFmtId="0" fontId="1" fillId="0" borderId="8" xfId="0" applyFont="1" applyBorder="1" applyAlignment="1" applyProtection="1">
      <alignment vertical="top" wrapText="1"/>
      <protection locked="0"/>
    </xf>
    <xf numFmtId="0" fontId="1" fillId="0" borderId="32" xfId="0" applyFont="1" applyBorder="1" applyAlignment="1" applyProtection="1">
      <alignment vertical="top" wrapText="1"/>
      <protection locked="0"/>
    </xf>
    <xf numFmtId="0" fontId="4" fillId="0" borderId="0" xfId="0" applyFont="1" applyAlignment="1">
      <alignment horizontal="left" wrapText="1"/>
    </xf>
    <xf numFmtId="0" fontId="65" fillId="0" borderId="75" xfId="0" applyFont="1" applyBorder="1" applyAlignment="1" applyProtection="1">
      <alignment vertical="top" wrapText="1"/>
      <protection locked="0"/>
    </xf>
    <xf numFmtId="0" fontId="65" fillId="0" borderId="76" xfId="0" applyFont="1" applyBorder="1" applyAlignment="1" applyProtection="1">
      <alignment vertical="top" wrapText="1"/>
      <protection locked="0"/>
    </xf>
    <xf numFmtId="0" fontId="65" fillId="0" borderId="77" xfId="0" applyFont="1" applyBorder="1" applyAlignment="1" applyProtection="1">
      <alignment vertical="top" wrapText="1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4" fillId="0" borderId="7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1" fillId="0" borderId="74" xfId="0" applyFont="1" applyBorder="1" applyAlignment="1" applyProtection="1">
      <alignment vertical="top" wrapText="1"/>
      <protection locked="0"/>
    </xf>
    <xf numFmtId="0" fontId="1" fillId="0" borderId="9" xfId="0" applyFont="1" applyBorder="1" applyAlignment="1" applyProtection="1">
      <alignment vertical="top" wrapText="1"/>
      <protection locked="0"/>
    </xf>
    <xf numFmtId="0" fontId="1" fillId="0" borderId="5" xfId="0" applyFont="1" applyBorder="1" applyAlignment="1" applyProtection="1">
      <alignment vertical="top" wrapText="1"/>
      <protection locked="0"/>
    </xf>
    <xf numFmtId="0" fontId="1" fillId="0" borderId="73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32" xfId="0" applyFont="1" applyBorder="1" applyAlignment="1" applyProtection="1">
      <alignment horizontal="left" vertical="top" wrapText="1"/>
      <protection locked="0"/>
    </xf>
    <xf numFmtId="0" fontId="4" fillId="0" borderId="19" xfId="0" applyFont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 applyProtection="1">
      <alignment horizontal="center" vertical="top" wrapText="1"/>
      <protection locked="0"/>
    </xf>
    <xf numFmtId="0" fontId="65" fillId="0" borderId="19" xfId="0" applyFont="1" applyBorder="1" applyAlignment="1" applyProtection="1">
      <alignment vertical="top" wrapText="1"/>
      <protection locked="0"/>
    </xf>
    <xf numFmtId="0" fontId="65" fillId="0" borderId="2" xfId="0" applyFont="1" applyBorder="1" applyAlignment="1" applyProtection="1">
      <alignment vertical="top" wrapText="1"/>
      <protection locked="0"/>
    </xf>
    <xf numFmtId="0" fontId="65" fillId="0" borderId="4" xfId="0" applyFont="1" applyBorder="1" applyAlignment="1" applyProtection="1">
      <alignment vertical="top" wrapText="1"/>
      <protection locked="0"/>
    </xf>
  </cellXfs>
  <cellStyles count="2">
    <cellStyle name="Hyperlink" xfId="1" builtinId="8"/>
    <cellStyle name="Normal" xfId="0" builtinId="0"/>
  </cellStyles>
  <dxfs count="1"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3"/>
  <sheetViews>
    <sheetView tabSelected="1" view="pageBreakPreview" zoomScaleSheetLayoutView="100" workbookViewId="0">
      <selection activeCell="A23" sqref="A23"/>
    </sheetView>
  </sheetViews>
  <sheetFormatPr defaultColWidth="9.109375" defaultRowHeight="13.2" x14ac:dyDescent="0.25"/>
  <cols>
    <col min="1" max="1" width="27.88671875" style="1" customWidth="1"/>
    <col min="2" max="16384" width="9.109375" style="1"/>
  </cols>
  <sheetData>
    <row r="2" spans="1:7" x14ac:dyDescent="0.25">
      <c r="A2" s="409" t="s">
        <v>324</v>
      </c>
      <c r="B2" s="409"/>
      <c r="C2" s="409"/>
      <c r="D2" s="409"/>
      <c r="E2" s="409"/>
      <c r="F2" s="409"/>
      <c r="G2" s="409"/>
    </row>
    <row r="3" spans="1:7" x14ac:dyDescent="0.25">
      <c r="A3" s="409"/>
      <c r="B3" s="409"/>
      <c r="C3" s="409"/>
      <c r="D3" s="409"/>
      <c r="E3" s="409"/>
      <c r="F3" s="409"/>
      <c r="G3" s="409"/>
    </row>
    <row r="4" spans="1:7" customFormat="1" x14ac:dyDescent="0.25">
      <c r="A4" s="409"/>
      <c r="B4" s="409"/>
      <c r="C4" s="409"/>
      <c r="D4" s="409"/>
      <c r="E4" s="409"/>
      <c r="F4" s="409"/>
      <c r="G4" s="409"/>
    </row>
    <row r="5" spans="1:7" customFormat="1" x14ac:dyDescent="0.25">
      <c r="A5" s="409"/>
      <c r="B5" s="409"/>
      <c r="C5" s="409"/>
      <c r="D5" s="409"/>
      <c r="E5" s="409"/>
      <c r="F5" s="409"/>
      <c r="G5" s="409"/>
    </row>
    <row r="6" spans="1:7" x14ac:dyDescent="0.25">
      <c r="A6" s="3"/>
      <c r="B6" s="3"/>
      <c r="C6" s="4"/>
      <c r="D6" s="4"/>
      <c r="E6" s="4"/>
      <c r="F6" s="4"/>
      <c r="G6" s="3"/>
    </row>
    <row r="7" spans="1:7" x14ac:dyDescent="0.25">
      <c r="A7" s="3"/>
      <c r="B7" s="3"/>
      <c r="C7" s="3"/>
      <c r="D7" s="3"/>
      <c r="E7" s="3"/>
      <c r="F7" s="5"/>
      <c r="G7" s="3"/>
    </row>
    <row r="8" spans="1:7" ht="20.399999999999999" x14ac:dyDescent="0.35">
      <c r="A8" s="6"/>
      <c r="B8" s="6" t="s">
        <v>301</v>
      </c>
      <c r="C8" s="3"/>
      <c r="D8" s="3"/>
      <c r="E8" s="3"/>
      <c r="F8" s="5"/>
      <c r="G8" s="3"/>
    </row>
    <row r="9" spans="1:7" x14ac:dyDescent="0.25">
      <c r="A9" s="3"/>
      <c r="B9" s="3"/>
      <c r="C9" s="3"/>
      <c r="D9" s="3"/>
      <c r="E9" s="3"/>
      <c r="F9" s="5"/>
      <c r="G9" s="3"/>
    </row>
    <row r="10" spans="1:7" x14ac:dyDescent="0.25">
      <c r="A10" s="3"/>
      <c r="B10" s="3"/>
      <c r="C10" s="3"/>
      <c r="D10" s="3"/>
      <c r="E10" s="5"/>
      <c r="F10" s="5"/>
      <c r="G10" s="3"/>
    </row>
    <row r="11" spans="1:7" x14ac:dyDescent="0.25">
      <c r="A11" s="3"/>
      <c r="B11" s="3"/>
      <c r="C11" s="3"/>
      <c r="D11" s="3"/>
      <c r="E11" s="3"/>
      <c r="F11" s="5"/>
      <c r="G11" s="3"/>
    </row>
    <row r="12" spans="1:7" x14ac:dyDescent="0.25">
      <c r="A12" s="3"/>
      <c r="B12" s="3"/>
      <c r="C12" s="3"/>
      <c r="D12" s="3"/>
      <c r="E12" s="3"/>
      <c r="F12" s="5"/>
      <c r="G12" s="3"/>
    </row>
    <row r="13" spans="1:7" x14ac:dyDescent="0.25">
      <c r="A13" s="3"/>
      <c r="B13" s="3"/>
      <c r="C13" s="3"/>
      <c r="D13" s="3"/>
      <c r="E13" s="3"/>
      <c r="F13" s="5"/>
      <c r="G13" s="3"/>
    </row>
    <row r="14" spans="1:7" x14ac:dyDescent="0.25">
      <c r="A14" s="3"/>
      <c r="B14" s="3"/>
      <c r="C14" s="3"/>
      <c r="D14" s="3"/>
      <c r="E14" s="3"/>
      <c r="F14" s="5"/>
      <c r="G14" s="3"/>
    </row>
    <row r="15" spans="1:7" ht="12.75" customHeight="1" x14ac:dyDescent="0.25">
      <c r="A15" s="410"/>
      <c r="B15" s="410"/>
      <c r="C15" s="410"/>
      <c r="D15" s="410"/>
      <c r="E15" s="410"/>
      <c r="F15" s="410"/>
      <c r="G15" s="410"/>
    </row>
    <row r="16" spans="1:7" ht="12.75" customHeight="1" x14ac:dyDescent="0.25">
      <c r="A16" s="410"/>
      <c r="B16" s="410"/>
      <c r="C16" s="410"/>
      <c r="D16" s="410"/>
      <c r="E16" s="410"/>
      <c r="F16" s="410"/>
      <c r="G16" s="410"/>
    </row>
    <row r="17" spans="1:7" ht="12.75" customHeight="1" x14ac:dyDescent="0.25">
      <c r="A17" s="410" t="s">
        <v>27</v>
      </c>
      <c r="B17" s="410"/>
      <c r="C17" s="410"/>
      <c r="D17" s="410"/>
      <c r="E17" s="410"/>
      <c r="F17" s="410"/>
      <c r="G17" s="410"/>
    </row>
    <row r="18" spans="1:7" ht="12.75" customHeight="1" x14ac:dyDescent="0.25">
      <c r="A18" s="410"/>
      <c r="B18" s="410"/>
      <c r="C18" s="410"/>
      <c r="D18" s="410"/>
      <c r="E18" s="410"/>
      <c r="F18" s="410"/>
      <c r="G18" s="410"/>
    </row>
    <row r="19" spans="1:7" ht="12.75" customHeight="1" x14ac:dyDescent="0.25">
      <c r="A19" s="411" t="s">
        <v>28</v>
      </c>
      <c r="B19" s="411"/>
      <c r="C19" s="411"/>
      <c r="D19" s="411"/>
      <c r="E19" s="411"/>
      <c r="F19" s="411"/>
      <c r="G19" s="411"/>
    </row>
    <row r="20" spans="1:7" ht="12.75" customHeight="1" x14ac:dyDescent="0.25">
      <c r="A20" s="411"/>
      <c r="B20" s="411"/>
      <c r="C20" s="411"/>
      <c r="D20" s="411"/>
      <c r="E20" s="411"/>
      <c r="F20" s="411"/>
      <c r="G20" s="411"/>
    </row>
    <row r="21" spans="1:7" ht="12.75" customHeight="1" x14ac:dyDescent="0.25">
      <c r="A21" s="408" t="s">
        <v>402</v>
      </c>
      <c r="B21" s="408"/>
      <c r="C21" s="408"/>
      <c r="D21" s="408"/>
      <c r="E21" s="408"/>
      <c r="F21" s="408"/>
      <c r="G21" s="408"/>
    </row>
    <row r="22" spans="1:7" ht="12.75" customHeight="1" x14ac:dyDescent="0.25">
      <c r="A22" s="408"/>
      <c r="B22" s="408"/>
      <c r="C22" s="408"/>
      <c r="D22" s="408"/>
      <c r="E22" s="408"/>
      <c r="F22" s="408"/>
      <c r="G22" s="408"/>
    </row>
    <row r="26" spans="1:7" ht="16.2" x14ac:dyDescent="0.4">
      <c r="A26" s="7"/>
    </row>
    <row r="33" spans="3:3" x14ac:dyDescent="0.25">
      <c r="C33" s="113"/>
    </row>
  </sheetData>
  <mergeCells count="5">
    <mergeCell ref="A21:G22"/>
    <mergeCell ref="A2:G5"/>
    <mergeCell ref="A15:G16"/>
    <mergeCell ref="A17:G18"/>
    <mergeCell ref="A19:G20"/>
  </mergeCells>
  <phoneticPr fontId="0" type="noConversion"/>
  <pageMargins left="0.74803149606299213" right="0.74803149606299213" top="0.98425196850393704" bottom="0.98425196850393704" header="0.51181102362204722" footer="0.51181102362204722"/>
  <pageSetup paperSize="9" firstPageNumber="0" orientation="portrait" verticalDpi="300" r:id="rId1"/>
  <headerFooter alignWithMargins="0"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V83"/>
  <sheetViews>
    <sheetView view="pageBreakPreview" topLeftCell="D4" zoomScale="130" zoomScaleNormal="130" zoomScaleSheetLayoutView="130" workbookViewId="0">
      <selection activeCell="E19" sqref="E19"/>
    </sheetView>
  </sheetViews>
  <sheetFormatPr defaultRowHeight="13.2" x14ac:dyDescent="0.25"/>
  <cols>
    <col min="1" max="1" width="8.5546875" customWidth="1"/>
    <col min="2" max="2" width="7.109375" customWidth="1"/>
    <col min="3" max="3" width="12.33203125" customWidth="1"/>
    <col min="6" max="6" width="7.6640625" customWidth="1"/>
    <col min="8" max="8" width="7.6640625" customWidth="1"/>
    <col min="9" max="9" width="9" customWidth="1"/>
    <col min="10" max="10" width="9.109375" style="10" customWidth="1"/>
    <col min="11" max="12" width="9.109375" style="115" customWidth="1"/>
  </cols>
  <sheetData>
    <row r="1" spans="1:20" x14ac:dyDescent="0.25">
      <c r="A1" s="12" t="s">
        <v>230</v>
      </c>
    </row>
    <row r="3" spans="1:20" x14ac:dyDescent="0.25">
      <c r="A3" s="331" t="s">
        <v>355</v>
      </c>
      <c r="B3" s="10"/>
      <c r="C3" s="10" t="s">
        <v>292</v>
      </c>
      <c r="D3" s="10"/>
      <c r="E3" s="10"/>
      <c r="F3" s="10"/>
      <c r="G3" s="13"/>
      <c r="H3" s="53"/>
      <c r="I3" s="13"/>
      <c r="J3" s="53"/>
    </row>
    <row r="4" spans="1:20" s="10" customFormat="1" x14ac:dyDescent="0.25">
      <c r="G4" s="13"/>
      <c r="H4" s="53"/>
      <c r="I4" s="13"/>
      <c r="J4" s="53"/>
      <c r="K4" s="166"/>
      <c r="L4" s="166"/>
    </row>
    <row r="5" spans="1:20" x14ac:dyDescent="0.25">
      <c r="B5" s="10"/>
      <c r="C5" s="10"/>
      <c r="D5" s="10"/>
      <c r="E5" s="10"/>
      <c r="F5" s="10"/>
      <c r="G5" s="13"/>
      <c r="H5" s="53"/>
      <c r="I5" s="13"/>
      <c r="J5" s="53"/>
    </row>
    <row r="6" spans="1:20" ht="55.5" customHeight="1" x14ac:dyDescent="0.25">
      <c r="A6" s="554"/>
      <c r="B6" s="555"/>
      <c r="C6" s="555"/>
      <c r="D6" s="329" t="s">
        <v>384</v>
      </c>
      <c r="E6" s="292" t="s">
        <v>204</v>
      </c>
      <c r="F6" s="292" t="s">
        <v>395</v>
      </c>
      <c r="G6" s="292" t="s">
        <v>203</v>
      </c>
      <c r="H6" s="292" t="s">
        <v>153</v>
      </c>
      <c r="I6" s="292" t="s">
        <v>154</v>
      </c>
      <c r="J6" s="330" t="s">
        <v>394</v>
      </c>
    </row>
    <row r="7" spans="1:20" x14ac:dyDescent="0.25">
      <c r="A7" s="556"/>
      <c r="B7" s="557"/>
      <c r="C7" s="180"/>
      <c r="D7" s="181"/>
      <c r="E7" s="182"/>
      <c r="F7" s="182"/>
      <c r="G7" s="182"/>
      <c r="H7" s="182"/>
      <c r="I7" s="182"/>
      <c r="J7" s="293"/>
    </row>
    <row r="8" spans="1:20" s="115" customFormat="1" x14ac:dyDescent="0.25">
      <c r="A8" s="558" t="s">
        <v>155</v>
      </c>
      <c r="B8" s="559"/>
      <c r="C8" s="560"/>
      <c r="D8" s="255">
        <v>-27792</v>
      </c>
      <c r="E8" s="183"/>
      <c r="F8" s="183">
        <v>0</v>
      </c>
      <c r="G8" s="183"/>
      <c r="H8" s="183">
        <v>0</v>
      </c>
      <c r="I8" s="183">
        <v>27792</v>
      </c>
      <c r="J8" s="294">
        <v>0</v>
      </c>
      <c r="M8"/>
      <c r="N8"/>
      <c r="O8"/>
      <c r="P8"/>
      <c r="Q8"/>
      <c r="R8"/>
      <c r="S8"/>
      <c r="T8"/>
    </row>
    <row r="9" spans="1:20" s="115" customFormat="1" x14ac:dyDescent="0.25">
      <c r="A9" s="547" t="s">
        <v>156</v>
      </c>
      <c r="B9" s="548"/>
      <c r="C9" s="549"/>
      <c r="D9" s="184">
        <v>26876</v>
      </c>
      <c r="E9" s="183">
        <v>302671</v>
      </c>
      <c r="F9" s="184"/>
      <c r="G9" s="184">
        <v>285095</v>
      </c>
      <c r="H9" s="184">
        <v>0</v>
      </c>
      <c r="I9" s="184">
        <v>0</v>
      </c>
      <c r="J9" s="294">
        <f t="shared" ref="J9:J16" si="0">D9+E9-G9</f>
        <v>44452</v>
      </c>
      <c r="M9"/>
      <c r="N9"/>
      <c r="O9"/>
      <c r="P9"/>
      <c r="Q9"/>
      <c r="R9"/>
      <c r="S9"/>
      <c r="T9"/>
    </row>
    <row r="10" spans="1:20" s="115" customFormat="1" x14ac:dyDescent="0.25">
      <c r="A10" s="561" t="s">
        <v>157</v>
      </c>
      <c r="B10" s="562"/>
      <c r="C10" s="563"/>
      <c r="D10" s="184">
        <v>12714</v>
      </c>
      <c r="E10" s="183">
        <v>114590</v>
      </c>
      <c r="F10" s="184">
        <v>0</v>
      </c>
      <c r="G10" s="184">
        <v>119254</v>
      </c>
      <c r="H10" s="184">
        <v>0</v>
      </c>
      <c r="I10" s="184">
        <v>0</v>
      </c>
      <c r="J10" s="294">
        <f t="shared" si="0"/>
        <v>8050</v>
      </c>
      <c r="M10"/>
      <c r="N10"/>
      <c r="O10"/>
      <c r="P10"/>
      <c r="Q10"/>
      <c r="R10"/>
      <c r="S10"/>
      <c r="T10"/>
    </row>
    <row r="11" spans="1:20" s="115" customFormat="1" x14ac:dyDescent="0.25">
      <c r="A11" s="547" t="s">
        <v>158</v>
      </c>
      <c r="B11" s="548"/>
      <c r="C11" s="549"/>
      <c r="D11" s="184">
        <v>7000</v>
      </c>
      <c r="E11" s="183">
        <v>46938</v>
      </c>
      <c r="F11" s="184">
        <v>0</v>
      </c>
      <c r="G11" s="184">
        <v>50632</v>
      </c>
      <c r="H11" s="184">
        <v>0</v>
      </c>
      <c r="I11" s="184">
        <v>0</v>
      </c>
      <c r="J11" s="294">
        <f>D11+E11-G11</f>
        <v>3306</v>
      </c>
      <c r="M11"/>
      <c r="N11"/>
      <c r="O11"/>
      <c r="P11"/>
      <c r="Q11"/>
      <c r="R11"/>
      <c r="S11"/>
      <c r="T11"/>
    </row>
    <row r="12" spans="1:20" s="115" customFormat="1" x14ac:dyDescent="0.25">
      <c r="A12" s="547" t="s">
        <v>159</v>
      </c>
      <c r="B12" s="548"/>
      <c r="C12" s="549"/>
      <c r="D12" s="184">
        <v>0</v>
      </c>
      <c r="E12" s="183">
        <v>135</v>
      </c>
      <c r="F12" s="184">
        <v>0</v>
      </c>
      <c r="G12" s="184">
        <v>270</v>
      </c>
      <c r="H12" s="184">
        <v>0</v>
      </c>
      <c r="I12" s="184">
        <v>0</v>
      </c>
      <c r="J12" s="294">
        <f t="shared" si="0"/>
        <v>-135</v>
      </c>
      <c r="M12"/>
      <c r="N12"/>
      <c r="O12"/>
      <c r="P12"/>
      <c r="Q12"/>
      <c r="R12"/>
      <c r="S12"/>
      <c r="T12"/>
    </row>
    <row r="13" spans="1:20" s="115" customFormat="1" ht="0.6" customHeight="1" x14ac:dyDescent="0.25">
      <c r="A13" s="547"/>
      <c r="B13" s="548"/>
      <c r="C13" s="549"/>
      <c r="D13" s="254"/>
      <c r="E13" s="254"/>
      <c r="F13" s="254"/>
      <c r="G13" s="254"/>
      <c r="H13" s="254"/>
      <c r="I13" s="254"/>
      <c r="J13" s="294">
        <f t="shared" si="0"/>
        <v>0</v>
      </c>
      <c r="M13"/>
      <c r="N13"/>
      <c r="O13"/>
      <c r="P13"/>
      <c r="Q13"/>
      <c r="R13"/>
      <c r="S13"/>
      <c r="T13"/>
    </row>
    <row r="14" spans="1:20" s="115" customFormat="1" x14ac:dyDescent="0.25">
      <c r="A14" s="544" t="s">
        <v>103</v>
      </c>
      <c r="B14" s="545"/>
      <c r="C14" s="546"/>
      <c r="D14" s="346">
        <v>0</v>
      </c>
      <c r="E14" s="346">
        <v>58</v>
      </c>
      <c r="F14" s="346"/>
      <c r="G14" s="346">
        <v>58</v>
      </c>
      <c r="H14" s="346">
        <v>0</v>
      </c>
      <c r="I14" s="346"/>
      <c r="J14" s="294">
        <f t="shared" si="0"/>
        <v>0</v>
      </c>
      <c r="M14"/>
      <c r="N14"/>
      <c r="O14"/>
      <c r="P14"/>
      <c r="Q14"/>
      <c r="R14"/>
      <c r="S14"/>
      <c r="T14"/>
    </row>
    <row r="15" spans="1:20" s="115" customFormat="1" x14ac:dyDescent="0.25">
      <c r="A15" s="547" t="s">
        <v>160</v>
      </c>
      <c r="B15" s="548"/>
      <c r="C15" s="549"/>
      <c r="D15" s="185">
        <v>70136</v>
      </c>
      <c r="E15" s="185">
        <v>403664</v>
      </c>
      <c r="F15" s="185"/>
      <c r="G15" s="185">
        <v>406603</v>
      </c>
      <c r="H15" s="185"/>
      <c r="I15" s="185"/>
      <c r="J15" s="294">
        <f t="shared" si="0"/>
        <v>67197</v>
      </c>
      <c r="L15" s="169"/>
      <c r="M15"/>
      <c r="N15"/>
      <c r="O15"/>
      <c r="P15"/>
      <c r="Q15"/>
      <c r="R15"/>
      <c r="S15"/>
      <c r="T15"/>
    </row>
    <row r="16" spans="1:20" s="115" customFormat="1" x14ac:dyDescent="0.25">
      <c r="A16" s="547" t="s">
        <v>237</v>
      </c>
      <c r="B16" s="548"/>
      <c r="C16" s="549"/>
      <c r="D16" s="185">
        <v>0</v>
      </c>
      <c r="E16" s="185"/>
      <c r="F16" s="185"/>
      <c r="G16" s="185"/>
      <c r="H16" s="185"/>
      <c r="I16" s="185"/>
      <c r="J16" s="294">
        <f t="shared" si="0"/>
        <v>0</v>
      </c>
      <c r="M16"/>
      <c r="N16"/>
      <c r="O16"/>
      <c r="P16"/>
      <c r="Q16"/>
      <c r="R16"/>
      <c r="S16"/>
      <c r="T16"/>
    </row>
    <row r="17" spans="1:20" s="115" customFormat="1" x14ac:dyDescent="0.25">
      <c r="A17" s="564" t="s">
        <v>88</v>
      </c>
      <c r="B17" s="565"/>
      <c r="C17" s="566"/>
      <c r="D17" s="256">
        <f>SUM(D18:D19)</f>
        <v>81934</v>
      </c>
      <c r="E17" s="256">
        <f>SUM(E8:E16)</f>
        <v>868056</v>
      </c>
      <c r="F17" s="256">
        <f>SUM(F8:F16)</f>
        <v>0</v>
      </c>
      <c r="G17" s="256">
        <f>SUM(G8:G16)</f>
        <v>861912</v>
      </c>
      <c r="H17" s="256">
        <f>SUM(H8:H16)</f>
        <v>0</v>
      </c>
      <c r="I17" s="256">
        <f>SUM(I8:I16)</f>
        <v>27792</v>
      </c>
      <c r="J17" s="260">
        <f>SUM(J8:J15)</f>
        <v>122870</v>
      </c>
      <c r="K17" s="186"/>
      <c r="L17" s="169"/>
      <c r="M17"/>
      <c r="N17"/>
      <c r="O17"/>
      <c r="P17"/>
      <c r="Q17"/>
      <c r="R17"/>
      <c r="S17"/>
      <c r="T17"/>
    </row>
    <row r="18" spans="1:20" s="115" customFormat="1" ht="13.35" customHeight="1" x14ac:dyDescent="0.25">
      <c r="A18" s="567" t="s">
        <v>161</v>
      </c>
      <c r="B18" s="568"/>
      <c r="C18" s="569"/>
      <c r="D18" s="257">
        <f>D8</f>
        <v>-27792</v>
      </c>
      <c r="E18" s="257"/>
      <c r="F18" s="257"/>
      <c r="G18" s="257"/>
      <c r="H18" s="257"/>
      <c r="I18" s="257"/>
      <c r="J18" s="258">
        <f>J8+J12</f>
        <v>-135</v>
      </c>
      <c r="M18"/>
      <c r="N18"/>
      <c r="O18"/>
      <c r="P18"/>
      <c r="Q18"/>
      <c r="R18"/>
      <c r="S18"/>
      <c r="T18"/>
    </row>
    <row r="19" spans="1:20" s="115" customFormat="1" ht="13.35" customHeight="1" x14ac:dyDescent="0.25">
      <c r="A19" s="551" t="s">
        <v>162</v>
      </c>
      <c r="B19" s="552"/>
      <c r="C19" s="553"/>
      <c r="D19" s="259">
        <f>D9+D10+D15+D12</f>
        <v>109726</v>
      </c>
      <c r="E19" s="257"/>
      <c r="F19" s="257"/>
      <c r="G19" s="257"/>
      <c r="H19" s="257"/>
      <c r="I19" s="257"/>
      <c r="J19" s="258">
        <f>J9+J10+J11+J15</f>
        <v>123005</v>
      </c>
      <c r="M19"/>
      <c r="N19"/>
      <c r="O19"/>
      <c r="P19"/>
      <c r="Q19"/>
      <c r="R19"/>
      <c r="S19"/>
      <c r="T19"/>
    </row>
    <row r="20" spans="1:20" s="115" customFormat="1" x14ac:dyDescent="0.25">
      <c r="A20" s="132"/>
      <c r="B20" s="132"/>
      <c r="C20" s="132"/>
      <c r="D20" s="132"/>
      <c r="E20" s="132"/>
      <c r="F20" s="132"/>
      <c r="G20" s="132"/>
      <c r="H20" s="132"/>
      <c r="I20" s="132"/>
      <c r="J20" s="132"/>
      <c r="M20"/>
      <c r="N20"/>
      <c r="O20"/>
      <c r="P20"/>
      <c r="Q20"/>
      <c r="R20"/>
      <c r="S20"/>
      <c r="T20"/>
    </row>
    <row r="21" spans="1:20" x14ac:dyDescent="0.25">
      <c r="A21" s="331" t="s">
        <v>356</v>
      </c>
    </row>
    <row r="22" spans="1:20" x14ac:dyDescent="0.25">
      <c r="A22" s="15" t="s">
        <v>164</v>
      </c>
      <c r="B22" s="123"/>
      <c r="C22" s="123"/>
      <c r="D22" s="123"/>
      <c r="E22" s="123"/>
      <c r="F22" s="123"/>
      <c r="G22" s="123"/>
      <c r="H22" s="123"/>
      <c r="I22" s="123"/>
      <c r="J22" s="15"/>
    </row>
    <row r="24" spans="1:20" x14ac:dyDescent="0.25">
      <c r="I24" s="295">
        <f>PZApiel!H9</f>
        <v>2018</v>
      </c>
      <c r="J24" s="295">
        <f>PZApiel!I9</f>
        <v>2017</v>
      </c>
      <c r="K24" s="188"/>
      <c r="L24" s="189"/>
    </row>
    <row r="25" spans="1:20" x14ac:dyDescent="0.25">
      <c r="B25" t="s">
        <v>165</v>
      </c>
      <c r="I25" s="13">
        <v>65</v>
      </c>
      <c r="J25" s="13">
        <v>60</v>
      </c>
      <c r="K25" s="188"/>
      <c r="L25" s="188"/>
    </row>
    <row r="26" spans="1:20" x14ac:dyDescent="0.25">
      <c r="K26" s="191"/>
      <c r="L26" s="190"/>
    </row>
    <row r="27" spans="1:20" ht="16.5" customHeight="1" x14ac:dyDescent="0.25">
      <c r="A27" s="331" t="s">
        <v>357</v>
      </c>
      <c r="K27" s="191"/>
      <c r="L27" s="190"/>
    </row>
    <row r="28" spans="1:20" ht="17.25" customHeight="1" x14ac:dyDescent="0.25">
      <c r="A28" s="10" t="s">
        <v>166</v>
      </c>
      <c r="B28" s="10"/>
      <c r="C28" s="10"/>
      <c r="D28" s="10"/>
      <c r="E28" s="10"/>
      <c r="F28" s="10"/>
      <c r="G28" s="10"/>
      <c r="H28" s="10"/>
      <c r="I28" s="10"/>
      <c r="K28" s="191"/>
      <c r="L28" s="190"/>
    </row>
    <row r="29" spans="1:20" x14ac:dyDescent="0.25">
      <c r="I29" s="4">
        <f>PZApiel!H9</f>
        <v>2018</v>
      </c>
      <c r="J29" s="4">
        <f>PZApiel!I9</f>
        <v>2017</v>
      </c>
      <c r="K29" s="191"/>
      <c r="L29" s="190"/>
    </row>
    <row r="30" spans="1:20" x14ac:dyDescent="0.25">
      <c r="B30" s="10" t="s">
        <v>167</v>
      </c>
      <c r="I30" s="173" t="s">
        <v>125</v>
      </c>
      <c r="J30" s="173" t="s">
        <v>125</v>
      </c>
      <c r="K30" s="192"/>
      <c r="L30" s="192"/>
    </row>
    <row r="31" spans="1:20" x14ac:dyDescent="0.25">
      <c r="B31" t="s">
        <v>168</v>
      </c>
      <c r="I31" s="207">
        <v>327509</v>
      </c>
      <c r="J31" s="207">
        <v>403319</v>
      </c>
      <c r="K31" s="192"/>
      <c r="L31" s="192"/>
    </row>
    <row r="32" spans="1:20" x14ac:dyDescent="0.25">
      <c r="B32" t="s">
        <v>169</v>
      </c>
      <c r="C32" s="124"/>
      <c r="I32" s="208">
        <v>78680</v>
      </c>
      <c r="J32" s="208">
        <v>94921</v>
      </c>
      <c r="K32" s="189"/>
      <c r="L32" s="189"/>
    </row>
    <row r="33" spans="1:20" ht="13.8" thickBot="1" x14ac:dyDescent="0.3">
      <c r="B33" s="10" t="s">
        <v>102</v>
      </c>
      <c r="I33" s="252">
        <f>SUM(I31:I32)</f>
        <v>406189</v>
      </c>
      <c r="J33" s="252">
        <f>SUM(J31:J32)</f>
        <v>498240</v>
      </c>
    </row>
    <row r="34" spans="1:20" ht="15.75" customHeight="1" thickTop="1" x14ac:dyDescent="0.25">
      <c r="A34" s="146"/>
      <c r="B34" s="146"/>
      <c r="C34" s="146"/>
      <c r="D34" s="146"/>
      <c r="E34" s="146"/>
      <c r="F34" s="146"/>
      <c r="G34" s="146"/>
      <c r="H34" s="146"/>
      <c r="I34" s="146"/>
      <c r="J34" s="164"/>
    </row>
    <row r="35" spans="1:20" ht="15" customHeight="1" x14ac:dyDescent="0.25">
      <c r="A35" s="331" t="s">
        <v>21</v>
      </c>
      <c r="C35" s="146"/>
      <c r="D35" s="146"/>
      <c r="E35" s="146"/>
      <c r="F35" s="146"/>
      <c r="G35" s="146"/>
      <c r="H35" s="146"/>
      <c r="I35" s="146"/>
      <c r="J35" s="164"/>
    </row>
    <row r="36" spans="1:20" ht="13.5" customHeight="1" x14ac:dyDescent="0.25">
      <c r="A36" s="331" t="s">
        <v>403</v>
      </c>
      <c r="C36" s="146"/>
      <c r="D36" s="146"/>
      <c r="E36" s="146"/>
      <c r="F36" s="146"/>
      <c r="G36" s="146"/>
      <c r="H36" s="146"/>
      <c r="I36" s="4">
        <f>PZApiel!H9</f>
        <v>2018</v>
      </c>
      <c r="J36" s="4">
        <f>PZApiel!I9</f>
        <v>2017</v>
      </c>
    </row>
    <row r="37" spans="1:20" x14ac:dyDescent="0.25">
      <c r="A37" s="10"/>
      <c r="C37" s="146"/>
      <c r="D37" s="146"/>
      <c r="E37" s="146"/>
      <c r="F37" s="146"/>
      <c r="G37" s="146"/>
      <c r="H37" s="146"/>
      <c r="I37" s="173" t="s">
        <v>125</v>
      </c>
      <c r="J37" s="297" t="s">
        <v>125</v>
      </c>
    </row>
    <row r="38" spans="1:20" x14ac:dyDescent="0.25">
      <c r="A38" s="146"/>
      <c r="B38" t="s">
        <v>168</v>
      </c>
      <c r="C38" s="146"/>
      <c r="D38" s="146"/>
      <c r="E38" s="146"/>
      <c r="G38" s="146"/>
      <c r="H38" s="146"/>
      <c r="I38" s="209">
        <v>16710</v>
      </c>
      <c r="J38" s="209">
        <v>24967</v>
      </c>
    </row>
    <row r="39" spans="1:20" x14ac:dyDescent="0.25">
      <c r="A39" s="146"/>
      <c r="B39" t="s">
        <v>169</v>
      </c>
      <c r="C39" s="146"/>
      <c r="D39" s="146"/>
      <c r="E39" s="146"/>
      <c r="G39" s="146"/>
      <c r="H39" s="146"/>
      <c r="I39" s="219">
        <v>4025</v>
      </c>
      <c r="J39" s="219">
        <v>5890</v>
      </c>
    </row>
    <row r="40" spans="1:20" ht="13.8" thickBot="1" x14ac:dyDescent="0.3">
      <c r="A40" s="146"/>
      <c r="B40" s="13" t="s">
        <v>102</v>
      </c>
      <c r="C40" s="261"/>
      <c r="D40" s="261"/>
      <c r="E40" s="261"/>
      <c r="F40" s="146"/>
      <c r="G40" s="146"/>
      <c r="H40" s="146"/>
      <c r="I40" s="252">
        <f>SUM(I38:I39)</f>
        <v>20735</v>
      </c>
      <c r="J40" s="252">
        <f>SUM(J38:J39)</f>
        <v>30857</v>
      </c>
    </row>
    <row r="41" spans="1:20" ht="13.8" thickTop="1" x14ac:dyDescent="0.25">
      <c r="A41" s="146"/>
      <c r="B41" s="2"/>
      <c r="C41" s="261"/>
      <c r="D41" s="261"/>
      <c r="E41" s="261"/>
      <c r="F41" s="146"/>
      <c r="G41" s="146"/>
      <c r="H41" s="146"/>
      <c r="I41" s="146"/>
      <c r="J41" s="164"/>
    </row>
    <row r="42" spans="1:20" x14ac:dyDescent="0.25">
      <c r="A42" s="331" t="s">
        <v>334</v>
      </c>
      <c r="B42" s="2"/>
      <c r="C42" s="261"/>
      <c r="D42" s="261"/>
      <c r="E42" s="261"/>
      <c r="F42" s="146"/>
      <c r="G42" s="146"/>
      <c r="H42" s="146"/>
      <c r="I42" s="146"/>
      <c r="J42" s="164"/>
    </row>
    <row r="43" spans="1:20" x14ac:dyDescent="0.25">
      <c r="A43" s="13" t="s">
        <v>22</v>
      </c>
      <c r="B43" s="2"/>
      <c r="C43" s="261"/>
      <c r="D43" s="261"/>
      <c r="E43" s="261"/>
      <c r="F43" s="146"/>
      <c r="G43" s="146"/>
      <c r="H43" s="146"/>
      <c r="I43" s="4">
        <f>PZApiel!H9</f>
        <v>2018</v>
      </c>
      <c r="J43" s="4">
        <f>PZApiel!I9</f>
        <v>2017</v>
      </c>
    </row>
    <row r="44" spans="1:20" s="115" customFormat="1" x14ac:dyDescent="0.25">
      <c r="A44" s="146"/>
      <c r="B44" s="2"/>
      <c r="C44" s="2"/>
      <c r="D44" s="2"/>
      <c r="E44" s="2"/>
      <c r="F44"/>
      <c r="G44"/>
      <c r="I44" s="173" t="s">
        <v>125</v>
      </c>
      <c r="J44" s="173" t="s">
        <v>125</v>
      </c>
      <c r="M44"/>
      <c r="N44"/>
      <c r="O44"/>
      <c r="P44"/>
      <c r="Q44"/>
      <c r="R44"/>
      <c r="S44"/>
      <c r="T44"/>
    </row>
    <row r="45" spans="1:20" s="115" customFormat="1" ht="11.25" customHeight="1" x14ac:dyDescent="0.25">
      <c r="A45" s="146"/>
      <c r="B45" s="2" t="s">
        <v>23</v>
      </c>
      <c r="C45"/>
      <c r="D45"/>
      <c r="E45"/>
      <c r="F45"/>
      <c r="G45"/>
      <c r="I45" s="57"/>
      <c r="J45" s="57">
        <v>1800</v>
      </c>
      <c r="M45"/>
      <c r="N45"/>
      <c r="O45"/>
      <c r="P45"/>
      <c r="Q45"/>
      <c r="R45"/>
      <c r="S45"/>
      <c r="T45"/>
    </row>
    <row r="46" spans="1:20" s="115" customFormat="1" ht="13.8" thickBot="1" x14ac:dyDescent="0.3">
      <c r="A46" s="146"/>
      <c r="B46" s="10" t="s">
        <v>102</v>
      </c>
      <c r="C46"/>
      <c r="D46"/>
      <c r="E46"/>
      <c r="F46"/>
      <c r="G46"/>
      <c r="I46" s="296">
        <f>SUM(I45:I45)</f>
        <v>0</v>
      </c>
      <c r="J46" s="296">
        <f>SUM(J45:J45)</f>
        <v>1800</v>
      </c>
      <c r="M46"/>
      <c r="N46"/>
      <c r="O46"/>
      <c r="P46"/>
      <c r="Q46"/>
      <c r="R46"/>
      <c r="S46"/>
      <c r="T46"/>
    </row>
    <row r="47" spans="1:20" s="115" customFormat="1" ht="13.8" thickTop="1" x14ac:dyDescent="0.25">
      <c r="A47" t="s">
        <v>24</v>
      </c>
      <c r="B47"/>
      <c r="C47" s="146"/>
      <c r="D47" s="146"/>
      <c r="E47" s="146"/>
      <c r="F47" s="146"/>
      <c r="G47" s="146"/>
      <c r="H47" s="146"/>
      <c r="I47" s="146"/>
      <c r="J47" s="164"/>
      <c r="M47"/>
      <c r="N47"/>
      <c r="O47"/>
      <c r="P47"/>
      <c r="Q47"/>
      <c r="R47"/>
      <c r="S47"/>
      <c r="T47"/>
    </row>
    <row r="48" spans="1:20" s="115" customFormat="1" x14ac:dyDescent="0.25">
      <c r="A48" s="146"/>
      <c r="B48"/>
      <c r="C48" s="146"/>
      <c r="D48" s="146"/>
      <c r="E48" s="146"/>
      <c r="F48" s="146"/>
      <c r="G48" s="146"/>
      <c r="H48" s="146"/>
      <c r="I48" s="146"/>
      <c r="J48" s="164"/>
      <c r="M48"/>
      <c r="N48"/>
      <c r="O48"/>
      <c r="P48"/>
      <c r="Q48"/>
      <c r="R48"/>
      <c r="S48"/>
      <c r="T48"/>
    </row>
    <row r="49" spans="1:10" x14ac:dyDescent="0.25">
      <c r="A49" s="331" t="s">
        <v>150</v>
      </c>
      <c r="B49" s="2"/>
      <c r="C49" s="261"/>
      <c r="D49" s="261"/>
      <c r="E49" s="261"/>
      <c r="F49" s="146"/>
      <c r="G49" s="146"/>
      <c r="H49" s="146"/>
      <c r="I49" s="146"/>
      <c r="J49" s="164"/>
    </row>
    <row r="50" spans="1:10" x14ac:dyDescent="0.25">
      <c r="A50" s="10" t="s">
        <v>78</v>
      </c>
    </row>
    <row r="51" spans="1:10" x14ac:dyDescent="0.25">
      <c r="A51" t="s">
        <v>354</v>
      </c>
    </row>
    <row r="53" spans="1:10" ht="12.6" customHeight="1" x14ac:dyDescent="0.25"/>
    <row r="54" spans="1:10" hidden="1" x14ac:dyDescent="0.25"/>
    <row r="55" spans="1:10" hidden="1" x14ac:dyDescent="0.25"/>
    <row r="56" spans="1:10" hidden="1" x14ac:dyDescent="0.25"/>
    <row r="57" spans="1:10" hidden="1" x14ac:dyDescent="0.25"/>
    <row r="59" spans="1:10" x14ac:dyDescent="0.25">
      <c r="A59" s="331" t="s">
        <v>151</v>
      </c>
      <c r="B59" s="2"/>
      <c r="C59" s="261"/>
      <c r="D59" s="261"/>
      <c r="E59" s="261"/>
      <c r="F59" s="146"/>
      <c r="G59" s="146"/>
      <c r="H59" s="146"/>
      <c r="I59" s="146"/>
      <c r="J59" s="164"/>
    </row>
    <row r="60" spans="1:10" x14ac:dyDescent="0.25">
      <c r="A60" s="10" t="s">
        <v>79</v>
      </c>
      <c r="B60" s="2"/>
      <c r="C60" s="261"/>
      <c r="D60" s="261"/>
      <c r="E60" s="261"/>
      <c r="F60" s="146"/>
      <c r="G60" s="146"/>
      <c r="H60" s="146"/>
      <c r="I60" s="146"/>
      <c r="J60" s="164"/>
    </row>
    <row r="61" spans="1:10" s="2" customFormat="1" x14ac:dyDescent="0.25">
      <c r="A61" s="2" t="s">
        <v>233</v>
      </c>
    </row>
    <row r="62" spans="1:10" s="2" customFormat="1" ht="27.75" customHeight="1" x14ac:dyDescent="0.25">
      <c r="A62" s="541" t="s">
        <v>234</v>
      </c>
      <c r="B62" s="541"/>
      <c r="C62" s="541"/>
      <c r="D62" s="541"/>
      <c r="E62" s="541"/>
      <c r="F62" s="541"/>
      <c r="G62" s="541"/>
      <c r="H62" s="541"/>
      <c r="I62" s="541"/>
      <c r="J62" s="541"/>
    </row>
    <row r="63" spans="1:10" s="2" customFormat="1" x14ac:dyDescent="0.25">
      <c r="A63" s="288"/>
      <c r="B63" s="288"/>
      <c r="C63" s="288"/>
      <c r="D63" s="288"/>
      <c r="E63" s="288"/>
      <c r="F63" s="288"/>
      <c r="G63" s="288"/>
      <c r="H63" s="288"/>
      <c r="I63" s="288"/>
      <c r="J63" s="288"/>
    </row>
    <row r="64" spans="1:10" x14ac:dyDescent="0.25">
      <c r="A64" s="331" t="s">
        <v>325</v>
      </c>
      <c r="B64" s="2"/>
      <c r="C64" s="261"/>
      <c r="D64" s="261"/>
      <c r="E64" s="261"/>
      <c r="F64" s="146"/>
      <c r="G64" s="146"/>
      <c r="H64" s="146"/>
      <c r="I64" s="146"/>
      <c r="J64" s="164"/>
    </row>
    <row r="65" spans="1:256" ht="27" customHeight="1" x14ac:dyDescent="0.25">
      <c r="A65" s="550" t="s">
        <v>80</v>
      </c>
      <c r="B65" s="550"/>
      <c r="C65" s="550"/>
      <c r="D65" s="550"/>
      <c r="E65" s="550"/>
      <c r="F65" s="550"/>
      <c r="G65" s="550"/>
      <c r="H65" s="550"/>
      <c r="I65" s="550"/>
      <c r="J65" s="550"/>
    </row>
    <row r="66" spans="1:256" x14ac:dyDescent="0.25">
      <c r="A66" s="300" t="s">
        <v>229</v>
      </c>
      <c r="B66" s="2"/>
      <c r="C66" s="261"/>
      <c r="D66" s="261"/>
      <c r="E66" s="261"/>
      <c r="F66" s="146"/>
      <c r="G66" s="146"/>
      <c r="H66" s="146"/>
      <c r="I66" s="146"/>
      <c r="J66" s="164"/>
    </row>
    <row r="67" spans="1:256" x14ac:dyDescent="0.25">
      <c r="A67" s="300"/>
      <c r="B67" s="2"/>
      <c r="C67" s="261"/>
      <c r="D67" s="261"/>
      <c r="E67" s="261"/>
      <c r="F67" s="146"/>
      <c r="G67" s="146"/>
      <c r="H67" s="146"/>
      <c r="I67" s="146"/>
      <c r="J67" s="164"/>
    </row>
    <row r="68" spans="1:256" x14ac:dyDescent="0.25">
      <c r="A68" s="352" t="s">
        <v>232</v>
      </c>
      <c r="B68" s="2"/>
      <c r="C68" s="261"/>
      <c r="D68" s="261"/>
      <c r="E68" s="261"/>
      <c r="F68" s="146"/>
      <c r="G68" s="146"/>
      <c r="H68" s="146"/>
      <c r="I68" s="146"/>
      <c r="J68" s="164"/>
    </row>
    <row r="69" spans="1:256" ht="19.5" customHeight="1" x14ac:dyDescent="0.25">
      <c r="A69" s="550" t="s">
        <v>210</v>
      </c>
      <c r="B69" s="550"/>
      <c r="C69" s="550"/>
      <c r="D69" s="550"/>
      <c r="E69" s="550"/>
      <c r="F69" s="550"/>
      <c r="G69" s="550"/>
      <c r="H69" s="550"/>
      <c r="I69" s="543"/>
      <c r="J69" s="543"/>
      <c r="K69" s="543"/>
      <c r="L69" s="543"/>
      <c r="M69" s="543"/>
      <c r="N69" s="543"/>
      <c r="O69" s="543"/>
      <c r="P69" s="543"/>
      <c r="Q69" s="543"/>
      <c r="R69" s="543"/>
      <c r="S69" s="543"/>
      <c r="T69" s="543"/>
      <c r="U69" s="543"/>
      <c r="V69" s="543"/>
      <c r="W69" s="543"/>
      <c r="X69" s="543"/>
      <c r="Y69" s="543"/>
      <c r="Z69" s="543"/>
      <c r="AA69" s="543"/>
      <c r="AB69" s="543"/>
      <c r="AC69" s="543"/>
      <c r="AD69" s="543"/>
      <c r="AE69" s="543"/>
      <c r="AF69" s="543"/>
      <c r="AG69" s="543"/>
      <c r="AH69" s="543"/>
      <c r="AI69" s="543"/>
      <c r="AJ69" s="543"/>
      <c r="AK69" s="543"/>
      <c r="AL69" s="543"/>
      <c r="AM69" s="543"/>
      <c r="AN69" s="543"/>
      <c r="AO69" s="543"/>
      <c r="AP69" s="543"/>
      <c r="AQ69" s="543"/>
      <c r="AR69" s="543"/>
      <c r="AS69" s="543"/>
      <c r="AT69" s="543"/>
      <c r="AU69" s="543"/>
      <c r="AV69" s="543"/>
      <c r="AW69" s="543"/>
      <c r="AX69" s="543"/>
      <c r="AY69" s="543"/>
      <c r="AZ69" s="543"/>
      <c r="BA69" s="543"/>
      <c r="BB69" s="543"/>
      <c r="BC69" s="543"/>
      <c r="BD69" s="543"/>
      <c r="BE69" s="543"/>
      <c r="BF69" s="543"/>
      <c r="BG69" s="543"/>
      <c r="BH69" s="543"/>
      <c r="BI69" s="543"/>
      <c r="BJ69" s="543"/>
      <c r="BK69" s="543"/>
      <c r="BL69" s="543"/>
      <c r="BM69" s="543"/>
      <c r="BN69" s="543"/>
      <c r="BO69" s="543"/>
      <c r="BP69" s="543"/>
      <c r="BQ69" s="543"/>
      <c r="BR69" s="543"/>
      <c r="BS69" s="543"/>
      <c r="BT69" s="543"/>
      <c r="BU69" s="543"/>
      <c r="BV69" s="543"/>
      <c r="BW69" s="543"/>
      <c r="BX69" s="543"/>
      <c r="BY69" s="543"/>
      <c r="BZ69" s="543"/>
      <c r="CA69" s="543"/>
      <c r="CB69" s="543"/>
      <c r="CC69" s="543"/>
      <c r="CD69" s="543"/>
      <c r="CE69" s="543"/>
      <c r="CF69" s="543"/>
      <c r="CG69" s="543"/>
      <c r="CH69" s="543"/>
      <c r="CI69" s="543"/>
      <c r="CJ69" s="543"/>
      <c r="CK69" s="543"/>
      <c r="CL69" s="543"/>
      <c r="CM69" s="543"/>
      <c r="CN69" s="543"/>
      <c r="CO69" s="543"/>
      <c r="CP69" s="543"/>
      <c r="CQ69" s="543"/>
      <c r="CR69" s="543"/>
      <c r="CS69" s="543"/>
      <c r="CT69" s="543"/>
      <c r="CU69" s="543"/>
      <c r="CV69" s="543"/>
      <c r="CW69" s="543"/>
      <c r="CX69" s="543"/>
      <c r="CY69" s="543"/>
      <c r="CZ69" s="543"/>
      <c r="DA69" s="543"/>
      <c r="DB69" s="543"/>
      <c r="DC69" s="543"/>
      <c r="DD69" s="543"/>
      <c r="DE69" s="543"/>
      <c r="DF69" s="543"/>
      <c r="DG69" s="543"/>
      <c r="DH69" s="543"/>
      <c r="DI69" s="543"/>
      <c r="DJ69" s="543"/>
      <c r="DK69" s="543"/>
      <c r="DL69" s="543"/>
      <c r="DM69" s="543"/>
      <c r="DN69" s="543"/>
      <c r="DO69" s="543"/>
      <c r="DP69" s="543"/>
      <c r="DQ69" s="543"/>
      <c r="DR69" s="543"/>
      <c r="DS69" s="543"/>
      <c r="DT69" s="543"/>
      <c r="DU69" s="543"/>
      <c r="DV69" s="543"/>
      <c r="DW69" s="543"/>
      <c r="DX69" s="543"/>
      <c r="DY69" s="543"/>
      <c r="DZ69" s="543"/>
      <c r="EA69" s="543"/>
      <c r="EB69" s="543"/>
      <c r="EC69" s="543"/>
      <c r="ED69" s="543"/>
      <c r="EE69" s="543"/>
      <c r="EF69" s="543"/>
      <c r="EG69" s="543"/>
      <c r="EH69" s="543"/>
      <c r="EI69" s="543"/>
      <c r="EJ69" s="543"/>
      <c r="EK69" s="543"/>
      <c r="EL69" s="543"/>
      <c r="EM69" s="543"/>
      <c r="EN69" s="543"/>
      <c r="EO69" s="543"/>
      <c r="EP69" s="543"/>
      <c r="EQ69" s="543"/>
      <c r="ER69" s="543"/>
      <c r="ES69" s="543"/>
      <c r="ET69" s="543"/>
      <c r="EU69" s="543"/>
      <c r="EV69" s="543"/>
      <c r="EW69" s="543"/>
      <c r="EX69" s="543"/>
      <c r="EY69" s="543"/>
      <c r="EZ69" s="543"/>
      <c r="FA69" s="543"/>
      <c r="FB69" s="543"/>
      <c r="FC69" s="543"/>
      <c r="FD69" s="543"/>
      <c r="FE69" s="543"/>
      <c r="FF69" s="543"/>
      <c r="FG69" s="543"/>
      <c r="FH69" s="543"/>
      <c r="FI69" s="543"/>
      <c r="FJ69" s="543"/>
      <c r="FK69" s="543"/>
      <c r="FL69" s="543"/>
      <c r="FM69" s="543"/>
      <c r="FN69" s="543"/>
      <c r="FO69" s="543"/>
      <c r="FP69" s="543"/>
      <c r="FQ69" s="543"/>
      <c r="FR69" s="543"/>
      <c r="FS69" s="543"/>
      <c r="FT69" s="543"/>
      <c r="FU69" s="543"/>
      <c r="FV69" s="543"/>
      <c r="FW69" s="543"/>
      <c r="FX69" s="543"/>
      <c r="FY69" s="543"/>
      <c r="FZ69" s="543"/>
      <c r="GA69" s="543"/>
      <c r="GB69" s="543"/>
      <c r="GC69" s="543"/>
      <c r="GD69" s="543"/>
      <c r="GE69" s="543"/>
      <c r="GF69" s="543"/>
      <c r="GG69" s="543"/>
      <c r="GH69" s="543"/>
      <c r="GI69" s="543"/>
      <c r="GJ69" s="543"/>
      <c r="GK69" s="543"/>
      <c r="GL69" s="543"/>
      <c r="GM69" s="543"/>
      <c r="GN69" s="543"/>
      <c r="GO69" s="543"/>
      <c r="GP69" s="543"/>
      <c r="GQ69" s="543"/>
      <c r="GR69" s="543"/>
      <c r="GS69" s="543"/>
      <c r="GT69" s="543"/>
      <c r="GU69" s="543"/>
      <c r="GV69" s="543"/>
      <c r="GW69" s="543"/>
      <c r="GX69" s="543"/>
      <c r="GY69" s="543"/>
      <c r="GZ69" s="543"/>
      <c r="HA69" s="543"/>
      <c r="HB69" s="543"/>
      <c r="HC69" s="543"/>
      <c r="HD69" s="543"/>
      <c r="HE69" s="543"/>
      <c r="HF69" s="543"/>
      <c r="HG69" s="543"/>
      <c r="HH69" s="543"/>
      <c r="HI69" s="543"/>
      <c r="HJ69" s="543"/>
      <c r="HK69" s="543"/>
      <c r="HL69" s="543"/>
      <c r="HM69" s="543"/>
      <c r="HN69" s="543"/>
      <c r="HO69" s="543"/>
      <c r="HP69" s="543"/>
      <c r="HQ69" s="543"/>
      <c r="HR69" s="543"/>
      <c r="HS69" s="543"/>
      <c r="HT69" s="543"/>
      <c r="HU69" s="543"/>
      <c r="HV69" s="543"/>
      <c r="HW69" s="543"/>
      <c r="HX69" s="543"/>
      <c r="HY69" s="543"/>
      <c r="HZ69" s="543"/>
      <c r="IA69" s="543"/>
      <c r="IB69" s="543"/>
      <c r="IC69" s="543"/>
      <c r="ID69" s="543"/>
      <c r="IE69" s="543"/>
      <c r="IF69" s="543"/>
      <c r="IG69" s="543"/>
      <c r="IH69" s="543"/>
      <c r="II69" s="543"/>
      <c r="IJ69" s="543"/>
      <c r="IK69" s="543"/>
      <c r="IL69" s="543"/>
      <c r="IM69" s="543"/>
      <c r="IN69" s="543"/>
      <c r="IO69" s="543"/>
      <c r="IP69" s="543"/>
      <c r="IQ69" s="543"/>
      <c r="IR69" s="543"/>
      <c r="IS69" s="543"/>
      <c r="IT69" s="543"/>
      <c r="IU69" s="543"/>
      <c r="IV69" s="543"/>
    </row>
    <row r="70" spans="1:256" ht="27.75" customHeight="1" x14ac:dyDescent="0.25">
      <c r="A70" s="541" t="s">
        <v>228</v>
      </c>
      <c r="B70" s="541"/>
      <c r="C70" s="541"/>
      <c r="D70" s="541"/>
      <c r="E70" s="541"/>
      <c r="F70" s="541"/>
      <c r="G70" s="541"/>
      <c r="H70" s="541"/>
      <c r="I70" s="541"/>
      <c r="J70" s="541"/>
      <c r="K70" s="266"/>
      <c r="L70" s="266"/>
      <c r="M70" s="266"/>
      <c r="N70" s="266"/>
      <c r="O70" s="266"/>
      <c r="P70" s="266"/>
      <c r="Q70" s="542"/>
      <c r="R70" s="542"/>
      <c r="S70" s="542"/>
      <c r="T70" s="542"/>
      <c r="U70" s="542"/>
      <c r="V70" s="542"/>
      <c r="W70" s="542"/>
      <c r="X70" s="542"/>
      <c r="Y70" s="542"/>
      <c r="Z70" s="542"/>
      <c r="AA70" s="542"/>
      <c r="AB70" s="542"/>
      <c r="AC70" s="542"/>
      <c r="AD70" s="542"/>
      <c r="AE70" s="542"/>
      <c r="AF70" s="542"/>
      <c r="AG70" s="542"/>
      <c r="AH70" s="542"/>
      <c r="AI70" s="542"/>
      <c r="AJ70" s="542"/>
      <c r="AK70" s="542"/>
      <c r="AL70" s="542"/>
      <c r="AM70" s="542"/>
      <c r="AN70" s="542"/>
      <c r="AO70" s="542"/>
      <c r="AP70" s="542"/>
      <c r="AQ70" s="542"/>
      <c r="AR70" s="542"/>
      <c r="AS70" s="542"/>
      <c r="AT70" s="542"/>
      <c r="AU70" s="542"/>
      <c r="AV70" s="542"/>
      <c r="AW70" s="542"/>
      <c r="AX70" s="542"/>
      <c r="AY70" s="542"/>
      <c r="AZ70" s="542"/>
      <c r="BA70" s="542"/>
      <c r="BB70" s="542"/>
      <c r="BC70" s="542"/>
      <c r="BD70" s="542"/>
      <c r="BE70" s="542"/>
      <c r="BF70" s="542"/>
      <c r="BG70" s="542"/>
      <c r="BH70" s="542"/>
      <c r="BI70" s="542"/>
      <c r="BJ70" s="542"/>
      <c r="BK70" s="542"/>
      <c r="BL70" s="542"/>
      <c r="BM70" s="542"/>
      <c r="BN70" s="542"/>
      <c r="BO70" s="542"/>
      <c r="BP70" s="542"/>
      <c r="BQ70" s="542"/>
      <c r="BR70" s="542"/>
      <c r="BS70" s="542"/>
      <c r="BT70" s="542"/>
      <c r="BU70" s="542"/>
      <c r="BV70" s="542"/>
      <c r="BW70" s="542"/>
      <c r="BX70" s="542"/>
      <c r="BY70" s="542"/>
      <c r="BZ70" s="542"/>
      <c r="CA70" s="542"/>
      <c r="CB70" s="542"/>
      <c r="CC70" s="542"/>
      <c r="CD70" s="542"/>
      <c r="CE70" s="542"/>
      <c r="CF70" s="542"/>
      <c r="CG70" s="542"/>
      <c r="CH70" s="542"/>
      <c r="CI70" s="542"/>
      <c r="CJ70" s="542"/>
      <c r="CK70" s="542"/>
      <c r="CL70" s="542"/>
      <c r="CM70" s="542"/>
      <c r="CN70" s="542"/>
      <c r="CO70" s="542"/>
      <c r="CP70" s="542"/>
      <c r="CQ70" s="542"/>
      <c r="CR70" s="542"/>
      <c r="CS70" s="542"/>
      <c r="CT70" s="542"/>
      <c r="CU70" s="542"/>
      <c r="CV70" s="542"/>
      <c r="CW70" s="542"/>
      <c r="CX70" s="542"/>
      <c r="CY70" s="542"/>
      <c r="CZ70" s="542"/>
      <c r="DA70" s="542"/>
      <c r="DB70" s="542"/>
      <c r="DC70" s="542"/>
      <c r="DD70" s="542"/>
      <c r="DE70" s="542"/>
      <c r="DF70" s="542"/>
      <c r="DG70" s="542"/>
      <c r="DH70" s="542"/>
      <c r="DI70" s="542"/>
      <c r="DJ70" s="542"/>
      <c r="DK70" s="542"/>
      <c r="DL70" s="542"/>
      <c r="DM70" s="542"/>
      <c r="DN70" s="542"/>
      <c r="DO70" s="542"/>
      <c r="DP70" s="542"/>
      <c r="DQ70" s="542"/>
      <c r="DR70" s="542"/>
      <c r="DS70" s="542"/>
      <c r="DT70" s="542"/>
      <c r="DU70" s="542"/>
      <c r="DV70" s="542"/>
      <c r="DW70" s="542"/>
      <c r="DX70" s="542"/>
      <c r="DY70" s="542"/>
      <c r="DZ70" s="542"/>
      <c r="EA70" s="542"/>
      <c r="EB70" s="542"/>
      <c r="EC70" s="542"/>
      <c r="ED70" s="542"/>
      <c r="EE70" s="542"/>
      <c r="EF70" s="542"/>
      <c r="EG70" s="542"/>
      <c r="EH70" s="542"/>
      <c r="EI70" s="542"/>
      <c r="EJ70" s="542"/>
      <c r="EK70" s="542"/>
      <c r="EL70" s="542"/>
      <c r="EM70" s="542"/>
      <c r="EN70" s="542"/>
      <c r="EO70" s="542"/>
      <c r="EP70" s="542"/>
      <c r="EQ70" s="542"/>
      <c r="ER70" s="542"/>
      <c r="ES70" s="542"/>
      <c r="ET70" s="542"/>
      <c r="EU70" s="542"/>
      <c r="EV70" s="542"/>
      <c r="EW70" s="542"/>
      <c r="EX70" s="542"/>
      <c r="EY70" s="542"/>
      <c r="EZ70" s="542"/>
      <c r="FA70" s="542"/>
      <c r="FB70" s="542"/>
      <c r="FC70" s="542"/>
      <c r="FD70" s="542"/>
      <c r="FE70" s="542"/>
      <c r="FF70" s="542"/>
      <c r="FG70" s="542"/>
      <c r="FH70" s="542"/>
      <c r="FI70" s="542"/>
      <c r="FJ70" s="542"/>
      <c r="FK70" s="542"/>
      <c r="FL70" s="542"/>
      <c r="FM70" s="542"/>
      <c r="FN70" s="542"/>
      <c r="FO70" s="542"/>
      <c r="FP70" s="542"/>
      <c r="FQ70" s="542"/>
      <c r="FR70" s="542"/>
      <c r="FS70" s="542"/>
      <c r="FT70" s="542"/>
      <c r="FU70" s="542"/>
      <c r="FV70" s="542"/>
      <c r="FW70" s="542"/>
      <c r="FX70" s="542"/>
      <c r="FY70" s="542"/>
      <c r="FZ70" s="542"/>
      <c r="GA70" s="542"/>
      <c r="GB70" s="542"/>
      <c r="GC70" s="542"/>
      <c r="GD70" s="542"/>
      <c r="GE70" s="542"/>
      <c r="GF70" s="542"/>
      <c r="GG70" s="542"/>
      <c r="GH70" s="542"/>
      <c r="GI70" s="542"/>
      <c r="GJ70" s="542"/>
      <c r="GK70" s="542"/>
      <c r="GL70" s="542"/>
      <c r="GM70" s="542"/>
      <c r="GN70" s="542"/>
      <c r="GO70" s="542"/>
      <c r="GP70" s="542"/>
      <c r="GQ70" s="542"/>
      <c r="GR70" s="542"/>
      <c r="GS70" s="542"/>
      <c r="GT70" s="542"/>
      <c r="GU70" s="542"/>
      <c r="GV70" s="542"/>
      <c r="GW70" s="542"/>
      <c r="GX70" s="542"/>
      <c r="GY70" s="542"/>
      <c r="GZ70" s="542"/>
      <c r="HA70" s="542"/>
      <c r="HB70" s="542"/>
      <c r="HC70" s="542"/>
      <c r="HD70" s="542"/>
      <c r="HE70" s="542"/>
      <c r="HF70" s="542"/>
      <c r="HG70" s="542"/>
      <c r="HH70" s="542"/>
      <c r="HI70" s="542"/>
      <c r="HJ70" s="542"/>
      <c r="HK70" s="542"/>
      <c r="HL70" s="542"/>
      <c r="HM70" s="542"/>
      <c r="HN70" s="542"/>
      <c r="HO70" s="542"/>
      <c r="HP70" s="542"/>
      <c r="HQ70" s="542"/>
      <c r="HR70" s="542"/>
      <c r="HS70" s="542"/>
      <c r="HT70" s="542"/>
      <c r="HU70" s="542"/>
      <c r="HV70" s="542"/>
      <c r="HW70" s="542"/>
      <c r="HX70" s="542"/>
      <c r="HY70" s="542"/>
      <c r="HZ70" s="542"/>
      <c r="IA70" s="542"/>
      <c r="IB70" s="542"/>
      <c r="IC70" s="542"/>
      <c r="ID70" s="542"/>
      <c r="IE70" s="542"/>
      <c r="IF70" s="542"/>
      <c r="IG70" s="542"/>
      <c r="IH70" s="542"/>
      <c r="II70" s="542"/>
      <c r="IJ70" s="542"/>
      <c r="IK70" s="542"/>
      <c r="IL70" s="542"/>
      <c r="IM70" s="542"/>
      <c r="IN70" s="542"/>
      <c r="IO70" s="542"/>
      <c r="IP70" s="542"/>
      <c r="IQ70" s="542"/>
      <c r="IR70" s="542"/>
      <c r="IS70" s="542"/>
      <c r="IT70" s="542"/>
      <c r="IU70" s="542"/>
      <c r="IV70" s="542"/>
    </row>
    <row r="71" spans="1:256" x14ac:dyDescent="0.25">
      <c r="A71" s="10"/>
      <c r="B71" s="2"/>
      <c r="C71" s="261"/>
      <c r="D71" s="261"/>
      <c r="E71" s="261"/>
      <c r="F71" s="146"/>
      <c r="G71" s="146"/>
      <c r="H71" s="146"/>
      <c r="I71" s="146"/>
      <c r="J71" s="164"/>
    </row>
    <row r="72" spans="1:256" x14ac:dyDescent="0.25">
      <c r="A72" s="10"/>
      <c r="B72" s="2"/>
      <c r="C72" s="261"/>
      <c r="D72" s="261"/>
      <c r="E72" s="261"/>
      <c r="F72" s="146"/>
      <c r="G72" s="146"/>
      <c r="H72" s="146"/>
      <c r="I72" s="146"/>
      <c r="J72" s="164"/>
    </row>
    <row r="73" spans="1:256" s="115" customFormat="1" x14ac:dyDescent="0.25">
      <c r="A73"/>
      <c r="B73"/>
      <c r="C73"/>
      <c r="D73"/>
      <c r="E73"/>
      <c r="F73"/>
      <c r="G73"/>
      <c r="H73"/>
      <c r="I73"/>
      <c r="J73" s="10"/>
      <c r="M73"/>
      <c r="N73"/>
      <c r="O73"/>
      <c r="P73"/>
      <c r="Q73"/>
      <c r="R73"/>
      <c r="S73"/>
      <c r="T73"/>
    </row>
    <row r="75" spans="1:256" s="115" customFormat="1" x14ac:dyDescent="0.25">
      <c r="A75"/>
      <c r="B75"/>
      <c r="C75" t="s">
        <v>335</v>
      </c>
      <c r="D75"/>
      <c r="E75"/>
      <c r="F75"/>
      <c r="G75"/>
      <c r="H75"/>
      <c r="I75"/>
      <c r="J75" s="10"/>
      <c r="M75"/>
      <c r="N75"/>
      <c r="O75"/>
      <c r="P75"/>
      <c r="Q75"/>
      <c r="R75"/>
      <c r="S75"/>
      <c r="T75"/>
    </row>
    <row r="76" spans="1:256" s="115" customFormat="1" x14ac:dyDescent="0.25">
      <c r="A76"/>
      <c r="B76"/>
      <c r="C76"/>
      <c r="D76"/>
      <c r="E76"/>
      <c r="F76"/>
      <c r="G76"/>
      <c r="H76"/>
      <c r="I76"/>
      <c r="J76" s="10"/>
      <c r="M76"/>
      <c r="N76"/>
      <c r="O76"/>
      <c r="P76"/>
      <c r="Q76"/>
      <c r="R76"/>
      <c r="S76"/>
      <c r="T76"/>
    </row>
    <row r="77" spans="1:256" s="115" customFormat="1" x14ac:dyDescent="0.25">
      <c r="A77"/>
      <c r="B77"/>
      <c r="C77" t="s">
        <v>349</v>
      </c>
      <c r="D77"/>
      <c r="E77"/>
      <c r="F77"/>
      <c r="G77"/>
      <c r="H77"/>
      <c r="I77"/>
      <c r="J77" s="10"/>
      <c r="M77"/>
      <c r="N77"/>
      <c r="O77"/>
      <c r="P77"/>
      <c r="Q77"/>
      <c r="R77"/>
      <c r="S77"/>
      <c r="T77"/>
    </row>
    <row r="83" spans="1:20" s="115" customFormat="1" x14ac:dyDescent="0.25">
      <c r="A83" s="133"/>
      <c r="B83" s="133"/>
      <c r="C83" s="133"/>
      <c r="D83" s="133"/>
      <c r="E83" s="133"/>
      <c r="F83" s="133"/>
      <c r="G83" s="133"/>
      <c r="H83" s="133"/>
      <c r="I83" s="133"/>
      <c r="J83" s="193"/>
      <c r="M83"/>
      <c r="N83"/>
      <c r="O83"/>
      <c r="P83"/>
      <c r="Q83"/>
      <c r="R83"/>
      <c r="S83"/>
      <c r="T83"/>
    </row>
  </sheetData>
  <mergeCells count="79">
    <mergeCell ref="A11:C11"/>
    <mergeCell ref="A12:C12"/>
    <mergeCell ref="A13:C13"/>
    <mergeCell ref="A17:C17"/>
    <mergeCell ref="A18:C18"/>
    <mergeCell ref="A6:C6"/>
    <mergeCell ref="A7:B7"/>
    <mergeCell ref="A8:C8"/>
    <mergeCell ref="A9:C9"/>
    <mergeCell ref="A10:C10"/>
    <mergeCell ref="AG69:AN69"/>
    <mergeCell ref="AO69:AV69"/>
    <mergeCell ref="AW69:BD69"/>
    <mergeCell ref="BE69:BL69"/>
    <mergeCell ref="A14:C14"/>
    <mergeCell ref="A15:C15"/>
    <mergeCell ref="A16:C16"/>
    <mergeCell ref="A65:J65"/>
    <mergeCell ref="A62:J62"/>
    <mergeCell ref="A19:C19"/>
    <mergeCell ref="Y69:AF69"/>
    <mergeCell ref="A69:H69"/>
    <mergeCell ref="I69:P69"/>
    <mergeCell ref="Q69:X69"/>
    <mergeCell ref="FM69:FT69"/>
    <mergeCell ref="EW69:FD69"/>
    <mergeCell ref="FU69:GB69"/>
    <mergeCell ref="BM69:BT69"/>
    <mergeCell ref="DY69:EF69"/>
    <mergeCell ref="EG69:EN69"/>
    <mergeCell ref="EO69:EV69"/>
    <mergeCell ref="DI69:DP69"/>
    <mergeCell ref="DQ69:DX69"/>
    <mergeCell ref="IO69:IV69"/>
    <mergeCell ref="GK69:GR69"/>
    <mergeCell ref="GS69:GZ69"/>
    <mergeCell ref="HA69:HH69"/>
    <mergeCell ref="HI69:HP69"/>
    <mergeCell ref="HQ69:HX69"/>
    <mergeCell ref="HY69:IF69"/>
    <mergeCell ref="IG69:IN69"/>
    <mergeCell ref="GC69:GJ69"/>
    <mergeCell ref="Q70:X70"/>
    <mergeCell ref="Y70:AF70"/>
    <mergeCell ref="AG70:AN70"/>
    <mergeCell ref="FM70:FT70"/>
    <mergeCell ref="CS70:CZ70"/>
    <mergeCell ref="DA70:DH70"/>
    <mergeCell ref="BM70:BT70"/>
    <mergeCell ref="EG70:EN70"/>
    <mergeCell ref="DA69:DH69"/>
    <mergeCell ref="CC69:CJ69"/>
    <mergeCell ref="CK69:CR69"/>
    <mergeCell ref="CS69:CZ69"/>
    <mergeCell ref="BU69:CB69"/>
    <mergeCell ref="EW70:FD70"/>
    <mergeCell ref="FE69:FL69"/>
    <mergeCell ref="EO70:EV70"/>
    <mergeCell ref="BU70:CB70"/>
    <mergeCell ref="FU70:GB70"/>
    <mergeCell ref="DI70:DP70"/>
    <mergeCell ref="DQ70:DX70"/>
    <mergeCell ref="DY70:EF70"/>
    <mergeCell ref="A70:J70"/>
    <mergeCell ref="IO70:IV70"/>
    <mergeCell ref="GC70:GJ70"/>
    <mergeCell ref="GK70:GR70"/>
    <mergeCell ref="GS70:GZ70"/>
    <mergeCell ref="HA70:HH70"/>
    <mergeCell ref="HI70:HP70"/>
    <mergeCell ref="HQ70:HX70"/>
    <mergeCell ref="HY70:IF70"/>
    <mergeCell ref="IG70:IN70"/>
    <mergeCell ref="AO70:AV70"/>
    <mergeCell ref="AW70:BD70"/>
    <mergeCell ref="BE70:BL70"/>
    <mergeCell ref="FE70:FL70"/>
    <mergeCell ref="CC70:CJ70"/>
    <mergeCell ref="CK70:CR70"/>
  </mergeCells>
  <phoneticPr fontId="0" type="noConversion"/>
  <conditionalFormatting sqref="L31">
    <cfRule type="cellIs" dxfId="0" priority="1" stopIfTrue="1" operator="notEqual">
      <formula>#REF!</formula>
    </cfRule>
  </conditionalFormatting>
  <pageMargins left="0.74803149606299213" right="0.19685039370078741" top="0.98425196850393704" bottom="0.98425196850393704" header="0.51181102362204722" footer="0.51181102362204722"/>
  <pageSetup paperSize="9" firstPageNumber="14" orientation="portrait" verticalDpi="300" r:id="rId1"/>
  <headerFooter alignWithMargins="0">
    <oddHeader>&amp;CSIA "AADSO"   
 Gada pārskats par 2018.gadu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26"/>
  <sheetViews>
    <sheetView view="pageBreakPreview" zoomScaleSheetLayoutView="100" workbookViewId="0">
      <selection activeCell="J37" sqref="J37"/>
    </sheetView>
  </sheetViews>
  <sheetFormatPr defaultRowHeight="13.2" x14ac:dyDescent="0.25"/>
  <cols>
    <col min="1" max="1" width="10.109375" customWidth="1"/>
    <col min="2" max="2" width="5.88671875" customWidth="1"/>
    <col min="3" max="3" width="6" customWidth="1"/>
    <col min="4" max="4" width="12.6640625" customWidth="1"/>
    <col min="5" max="5" width="10.109375" customWidth="1"/>
    <col min="6" max="6" width="12.109375" customWidth="1"/>
    <col min="7" max="7" width="10.33203125" customWidth="1"/>
    <col min="8" max="8" width="6.88671875" customWidth="1"/>
    <col min="9" max="9" width="10.44140625" customWidth="1"/>
  </cols>
  <sheetData>
    <row r="1" spans="1:9" ht="17.399999999999999" x14ac:dyDescent="0.3">
      <c r="A1" s="412" t="s">
        <v>29</v>
      </c>
      <c r="B1" s="412"/>
      <c r="C1" s="412"/>
      <c r="D1" s="412"/>
      <c r="E1" s="412"/>
      <c r="F1" s="412"/>
      <c r="G1" s="412"/>
      <c r="H1" s="412"/>
      <c r="I1" s="2"/>
    </row>
    <row r="2" spans="1:9" ht="15.6" x14ac:dyDescent="0.3">
      <c r="E2" s="8"/>
      <c r="F2" s="8"/>
      <c r="I2" s="2"/>
    </row>
    <row r="3" spans="1:9" x14ac:dyDescent="0.25">
      <c r="H3" s="9" t="s">
        <v>30</v>
      </c>
      <c r="I3" s="2"/>
    </row>
    <row r="4" spans="1:9" x14ac:dyDescent="0.25">
      <c r="H4" s="9"/>
      <c r="I4" s="2"/>
    </row>
    <row r="5" spans="1:9" x14ac:dyDescent="0.25">
      <c r="A5" s="10"/>
      <c r="H5" s="11"/>
      <c r="I5" s="2"/>
    </row>
    <row r="6" spans="1:9" x14ac:dyDescent="0.25">
      <c r="H6" s="11"/>
      <c r="I6" s="2"/>
    </row>
    <row r="7" spans="1:9" x14ac:dyDescent="0.25">
      <c r="A7" s="10"/>
      <c r="B7" s="10"/>
      <c r="C7" s="10"/>
      <c r="D7" s="10"/>
      <c r="E7" s="10"/>
      <c r="F7" s="10"/>
      <c r="G7" s="10"/>
      <c r="H7" s="11"/>
      <c r="I7" s="13"/>
    </row>
    <row r="8" spans="1:9" x14ac:dyDescent="0.25">
      <c r="A8" s="331" t="s">
        <v>12</v>
      </c>
      <c r="H8" s="11">
        <v>3</v>
      </c>
      <c r="I8" s="13"/>
    </row>
    <row r="9" spans="1:9" x14ac:dyDescent="0.25">
      <c r="A9" s="10"/>
      <c r="B9" s="10"/>
      <c r="C9" s="10"/>
      <c r="D9" s="10"/>
      <c r="E9" s="10"/>
      <c r="F9" s="10"/>
      <c r="G9" s="10"/>
      <c r="H9" s="11"/>
      <c r="I9" s="13"/>
    </row>
    <row r="10" spans="1:9" x14ac:dyDescent="0.25">
      <c r="A10" s="12" t="s">
        <v>31</v>
      </c>
      <c r="B10" s="10"/>
      <c r="C10" s="10"/>
      <c r="D10" s="10"/>
      <c r="E10" s="10"/>
      <c r="F10" s="10"/>
      <c r="G10" s="10"/>
      <c r="H10" s="11"/>
      <c r="I10" s="13"/>
    </row>
    <row r="11" spans="1:9" x14ac:dyDescent="0.25">
      <c r="A11" s="10"/>
      <c r="B11" s="10"/>
      <c r="C11" s="10"/>
      <c r="D11" s="10"/>
      <c r="E11" s="10"/>
      <c r="F11" s="10"/>
      <c r="G11" s="10"/>
      <c r="H11" s="11"/>
      <c r="I11" s="13"/>
    </row>
    <row r="12" spans="1:9" x14ac:dyDescent="0.25">
      <c r="A12" s="10" t="s">
        <v>32</v>
      </c>
      <c r="B12" s="10" t="s">
        <v>33</v>
      </c>
      <c r="C12" s="10"/>
      <c r="D12" s="10"/>
      <c r="E12" s="10"/>
      <c r="F12" s="10"/>
      <c r="G12" s="10"/>
      <c r="H12" s="11">
        <v>4</v>
      </c>
      <c r="I12" s="13"/>
    </row>
    <row r="13" spans="1:9" x14ac:dyDescent="0.25">
      <c r="A13" s="10"/>
      <c r="B13" s="10"/>
      <c r="C13" s="10"/>
      <c r="D13" s="10"/>
      <c r="E13" s="10"/>
      <c r="F13" s="10"/>
      <c r="G13" s="10"/>
      <c r="H13" s="11"/>
      <c r="I13" s="13"/>
    </row>
    <row r="14" spans="1:9" x14ac:dyDescent="0.25">
      <c r="A14" s="10"/>
      <c r="B14" s="10" t="s">
        <v>34</v>
      </c>
      <c r="C14" s="10"/>
      <c r="D14" s="10"/>
      <c r="E14" s="10"/>
      <c r="F14" s="10"/>
      <c r="G14" s="10"/>
      <c r="H14" s="9">
        <v>5</v>
      </c>
      <c r="I14" s="13"/>
    </row>
    <row r="15" spans="1:9" x14ac:dyDescent="0.25">
      <c r="A15" s="10"/>
      <c r="B15" s="10"/>
      <c r="C15" s="10"/>
      <c r="D15" s="10"/>
      <c r="E15" s="10"/>
      <c r="F15" s="10"/>
      <c r="G15" s="10"/>
      <c r="H15" s="9"/>
      <c r="I15" s="13"/>
    </row>
    <row r="16" spans="1:9" x14ac:dyDescent="0.25">
      <c r="A16" s="10" t="s">
        <v>25</v>
      </c>
      <c r="B16" s="10"/>
      <c r="C16" s="10"/>
      <c r="D16" s="10"/>
      <c r="E16" s="10"/>
      <c r="F16" s="10"/>
      <c r="G16" s="10"/>
      <c r="H16" s="9">
        <v>6</v>
      </c>
      <c r="I16" s="13"/>
    </row>
    <row r="17" spans="1:9" x14ac:dyDescent="0.25">
      <c r="A17" s="10"/>
      <c r="B17" s="10"/>
      <c r="C17" s="10"/>
      <c r="D17" s="10"/>
      <c r="E17" s="10"/>
      <c r="F17" s="10"/>
      <c r="G17" s="10"/>
      <c r="H17" s="9"/>
      <c r="I17" s="13"/>
    </row>
    <row r="18" spans="1:9" hidden="1" x14ac:dyDescent="0.25">
      <c r="A18" s="10" t="s">
        <v>35</v>
      </c>
      <c r="B18" s="10"/>
      <c r="C18" s="10"/>
      <c r="D18" s="10"/>
      <c r="E18" s="10"/>
      <c r="F18" s="10"/>
      <c r="G18" s="10"/>
      <c r="H18" s="9">
        <v>8</v>
      </c>
      <c r="I18" s="13"/>
    </row>
    <row r="19" spans="1:9" hidden="1" x14ac:dyDescent="0.25">
      <c r="A19" s="10"/>
      <c r="B19" s="10"/>
      <c r="C19" s="10"/>
      <c r="D19" s="10"/>
      <c r="E19" s="10"/>
      <c r="F19" s="10"/>
      <c r="G19" s="10"/>
      <c r="H19" s="9"/>
      <c r="I19" s="13"/>
    </row>
    <row r="20" spans="1:9" hidden="1" x14ac:dyDescent="0.25">
      <c r="A20" s="10" t="s">
        <v>36</v>
      </c>
      <c r="B20" s="10"/>
      <c r="C20" s="10"/>
      <c r="D20" s="10"/>
      <c r="E20" s="10"/>
      <c r="F20" s="10"/>
      <c r="G20" s="10"/>
      <c r="H20" s="9">
        <v>9</v>
      </c>
      <c r="I20" s="13"/>
    </row>
    <row r="21" spans="1:9" hidden="1" x14ac:dyDescent="0.25">
      <c r="A21" s="10"/>
      <c r="B21" s="10"/>
      <c r="C21" s="10"/>
      <c r="D21" s="10"/>
      <c r="E21" s="10"/>
      <c r="F21" s="10"/>
      <c r="G21" s="10"/>
      <c r="H21" s="9"/>
      <c r="I21" s="13"/>
    </row>
    <row r="22" spans="1:9" x14ac:dyDescent="0.25">
      <c r="A22" s="10" t="s">
        <v>37</v>
      </c>
      <c r="B22" s="10"/>
      <c r="C22" s="10"/>
      <c r="D22" s="10"/>
      <c r="E22" s="10"/>
      <c r="F22" s="10"/>
      <c r="G22" s="10"/>
      <c r="H22" s="9"/>
      <c r="I22" s="13"/>
    </row>
    <row r="23" spans="1:9" x14ac:dyDescent="0.25">
      <c r="A23" s="10"/>
      <c r="B23" s="10"/>
      <c r="C23" s="10"/>
      <c r="D23" s="10"/>
      <c r="E23" s="10"/>
      <c r="F23" s="10"/>
      <c r="G23" s="10"/>
      <c r="H23" s="9"/>
      <c r="I23" s="13"/>
    </row>
    <row r="24" spans="1:9" x14ac:dyDescent="0.25">
      <c r="A24" s="10"/>
      <c r="B24" s="10" t="s">
        <v>38</v>
      </c>
      <c r="C24" s="10"/>
      <c r="D24" s="10"/>
      <c r="E24" s="10"/>
      <c r="F24" s="10"/>
      <c r="G24" s="10"/>
      <c r="H24" s="10">
        <v>7</v>
      </c>
      <c r="I24" s="13"/>
    </row>
    <row r="25" spans="1:9" x14ac:dyDescent="0.25">
      <c r="A25" s="10"/>
      <c r="B25" s="10"/>
      <c r="C25" s="10"/>
      <c r="D25" s="10"/>
      <c r="E25" s="10"/>
      <c r="F25" s="10"/>
      <c r="G25" s="10"/>
      <c r="H25" s="10"/>
      <c r="I25" s="13"/>
    </row>
    <row r="26" spans="1:9" x14ac:dyDescent="0.25">
      <c r="B26" s="10" t="s">
        <v>350</v>
      </c>
      <c r="G26" s="10"/>
      <c r="H26" s="10">
        <v>12</v>
      </c>
      <c r="I26" s="2"/>
    </row>
    <row r="27" spans="1:9" x14ac:dyDescent="0.25">
      <c r="B27" s="10"/>
      <c r="G27" s="10"/>
      <c r="H27" s="10"/>
      <c r="I27" s="2"/>
    </row>
    <row r="28" spans="1:9" x14ac:dyDescent="0.25">
      <c r="B28" s="86" t="s">
        <v>351</v>
      </c>
      <c r="G28" s="10"/>
      <c r="H28" s="10">
        <v>15</v>
      </c>
      <c r="I28" s="2"/>
    </row>
    <row r="29" spans="1:9" x14ac:dyDescent="0.25">
      <c r="G29" s="10"/>
      <c r="H29" s="10"/>
      <c r="I29" s="2"/>
    </row>
    <row r="30" spans="1:9" x14ac:dyDescent="0.25">
      <c r="B30" s="10" t="s">
        <v>40</v>
      </c>
      <c r="G30" s="10"/>
      <c r="H30" s="10">
        <v>17</v>
      </c>
      <c r="I30" s="2"/>
    </row>
    <row r="31" spans="1:9" x14ac:dyDescent="0.25">
      <c r="B31" s="10"/>
      <c r="G31" s="10"/>
      <c r="H31" s="10"/>
      <c r="I31" s="2"/>
    </row>
    <row r="32" spans="1:9" x14ac:dyDescent="0.25">
      <c r="A32" s="86" t="s">
        <v>26</v>
      </c>
      <c r="G32" s="10"/>
      <c r="H32" s="10">
        <v>19</v>
      </c>
      <c r="I32" s="2"/>
    </row>
    <row r="33" spans="1:9" x14ac:dyDescent="0.25">
      <c r="G33" s="10"/>
      <c r="H33" s="10"/>
      <c r="I33" s="2"/>
    </row>
    <row r="34" spans="1:9" x14ac:dyDescent="0.25">
      <c r="A34" s="331" t="s">
        <v>11</v>
      </c>
      <c r="C34" s="124"/>
      <c r="G34" s="10"/>
      <c r="H34" s="10">
        <v>21</v>
      </c>
      <c r="I34" s="2"/>
    </row>
    <row r="35" spans="1:9" x14ac:dyDescent="0.25">
      <c r="A35" s="12"/>
      <c r="H35" s="17"/>
      <c r="I35" s="2"/>
    </row>
    <row r="36" spans="1:9" x14ac:dyDescent="0.25">
      <c r="I36" s="2"/>
    </row>
    <row r="37" spans="1:9" x14ac:dyDescent="0.25">
      <c r="I37" s="2"/>
    </row>
    <row r="38" spans="1:9" x14ac:dyDescent="0.25">
      <c r="I38" s="2"/>
    </row>
    <row r="39" spans="1:9" x14ac:dyDescent="0.25">
      <c r="I39" s="2"/>
    </row>
    <row r="40" spans="1:9" x14ac:dyDescent="0.25">
      <c r="I40" s="2"/>
    </row>
    <row r="41" spans="1:9" x14ac:dyDescent="0.25">
      <c r="I41" s="2"/>
    </row>
    <row r="42" spans="1:9" x14ac:dyDescent="0.25">
      <c r="I42" s="2"/>
    </row>
    <row r="43" spans="1:9" x14ac:dyDescent="0.25">
      <c r="I43" s="2"/>
    </row>
    <row r="44" spans="1:9" x14ac:dyDescent="0.25">
      <c r="I44" s="2"/>
    </row>
    <row r="45" spans="1:9" x14ac:dyDescent="0.25">
      <c r="I45" s="2"/>
    </row>
    <row r="46" spans="1:9" x14ac:dyDescent="0.25">
      <c r="I46" s="2"/>
    </row>
    <row r="47" spans="1:9" x14ac:dyDescent="0.25">
      <c r="I47" s="2"/>
    </row>
    <row r="48" spans="1:9" x14ac:dyDescent="0.25">
      <c r="I48" s="2"/>
    </row>
    <row r="49" spans="9:9" x14ac:dyDescent="0.25">
      <c r="I49" s="2"/>
    </row>
    <row r="50" spans="9:9" x14ac:dyDescent="0.25">
      <c r="I50" s="2"/>
    </row>
    <row r="51" spans="9:9" x14ac:dyDescent="0.25">
      <c r="I51" s="2"/>
    </row>
    <row r="52" spans="9:9" x14ac:dyDescent="0.25">
      <c r="I52" s="2"/>
    </row>
    <row r="53" spans="9:9" x14ac:dyDescent="0.25">
      <c r="I53" s="2"/>
    </row>
    <row r="54" spans="9:9" x14ac:dyDescent="0.25">
      <c r="I54" s="2"/>
    </row>
    <row r="55" spans="9:9" x14ac:dyDescent="0.25">
      <c r="I55" s="2"/>
    </row>
    <row r="56" spans="9:9" x14ac:dyDescent="0.25">
      <c r="I56" s="2"/>
    </row>
    <row r="57" spans="9:9" x14ac:dyDescent="0.25">
      <c r="I57" s="2"/>
    </row>
    <row r="58" spans="9:9" x14ac:dyDescent="0.25">
      <c r="I58" s="2"/>
    </row>
    <row r="59" spans="9:9" x14ac:dyDescent="0.25">
      <c r="I59" s="2"/>
    </row>
    <row r="60" spans="9:9" x14ac:dyDescent="0.25">
      <c r="I60" s="2"/>
    </row>
    <row r="61" spans="9:9" x14ac:dyDescent="0.25">
      <c r="I61" s="2"/>
    </row>
    <row r="62" spans="9:9" x14ac:dyDescent="0.25">
      <c r="I62" s="2"/>
    </row>
    <row r="63" spans="9:9" ht="14.4" x14ac:dyDescent="0.3">
      <c r="I63" s="25"/>
    </row>
    <row r="64" spans="9:9" ht="14.4" x14ac:dyDescent="0.3">
      <c r="I64" s="25"/>
    </row>
    <row r="65" spans="9:9" ht="14.4" x14ac:dyDescent="0.3">
      <c r="I65" s="25"/>
    </row>
    <row r="66" spans="9:9" ht="14.4" x14ac:dyDescent="0.3">
      <c r="I66" s="25"/>
    </row>
    <row r="67" spans="9:9" ht="14.4" x14ac:dyDescent="0.3">
      <c r="I67" s="25"/>
    </row>
    <row r="68" spans="9:9" ht="14.4" x14ac:dyDescent="0.3">
      <c r="I68" s="25"/>
    </row>
    <row r="69" spans="9:9" ht="14.4" x14ac:dyDescent="0.3">
      <c r="I69" s="25"/>
    </row>
    <row r="70" spans="9:9" ht="14.4" x14ac:dyDescent="0.3">
      <c r="I70" s="25"/>
    </row>
    <row r="71" spans="9:9" ht="14.4" x14ac:dyDescent="0.3">
      <c r="I71" s="25"/>
    </row>
    <row r="72" spans="9:9" ht="14.4" x14ac:dyDescent="0.3">
      <c r="I72" s="25"/>
    </row>
    <row r="73" spans="9:9" ht="14.4" x14ac:dyDescent="0.3">
      <c r="I73" s="25"/>
    </row>
    <row r="74" spans="9:9" ht="14.4" x14ac:dyDescent="0.3">
      <c r="I74" s="25"/>
    </row>
    <row r="75" spans="9:9" ht="14.4" x14ac:dyDescent="0.3">
      <c r="I75" s="25"/>
    </row>
    <row r="76" spans="9:9" ht="14.4" x14ac:dyDescent="0.3">
      <c r="I76" s="25"/>
    </row>
    <row r="77" spans="9:9" ht="14.4" x14ac:dyDescent="0.3">
      <c r="I77" s="25"/>
    </row>
    <row r="78" spans="9:9" ht="14.4" x14ac:dyDescent="0.3">
      <c r="I78" s="25"/>
    </row>
    <row r="79" spans="9:9" ht="14.4" x14ac:dyDescent="0.3">
      <c r="I79" s="25"/>
    </row>
    <row r="80" spans="9:9" ht="14.4" x14ac:dyDescent="0.3">
      <c r="I80" s="25"/>
    </row>
    <row r="81" spans="9:9" ht="14.4" x14ac:dyDescent="0.3">
      <c r="I81" s="25"/>
    </row>
    <row r="82" spans="9:9" ht="14.4" hidden="1" x14ac:dyDescent="0.3">
      <c r="I82" s="25"/>
    </row>
    <row r="83" spans="9:9" ht="14.4" x14ac:dyDescent="0.3">
      <c r="I83" s="25"/>
    </row>
    <row r="84" spans="9:9" ht="14.4" x14ac:dyDescent="0.3">
      <c r="I84" s="25"/>
    </row>
    <row r="85" spans="9:9" ht="14.4" x14ac:dyDescent="0.3">
      <c r="I85" s="25"/>
    </row>
    <row r="86" spans="9:9" ht="14.4" x14ac:dyDescent="0.3">
      <c r="I86" s="25"/>
    </row>
    <row r="87" spans="9:9" ht="14.4" hidden="1" x14ac:dyDescent="0.3">
      <c r="I87" s="25"/>
    </row>
    <row r="88" spans="9:9" ht="14.4" hidden="1" x14ac:dyDescent="0.3">
      <c r="I88" s="25"/>
    </row>
    <row r="89" spans="9:9" ht="14.4" x14ac:dyDescent="0.3">
      <c r="I89" s="25"/>
    </row>
    <row r="90" spans="9:9" ht="14.4" x14ac:dyDescent="0.3">
      <c r="I90" s="25"/>
    </row>
    <row r="91" spans="9:9" ht="14.4" x14ac:dyDescent="0.3">
      <c r="I91" s="25"/>
    </row>
    <row r="92" spans="9:9" ht="14.4" x14ac:dyDescent="0.3">
      <c r="I92" s="25"/>
    </row>
    <row r="93" spans="9:9" ht="14.4" x14ac:dyDescent="0.3">
      <c r="I93" s="25"/>
    </row>
    <row r="94" spans="9:9" ht="14.4" x14ac:dyDescent="0.3">
      <c r="I94" s="25"/>
    </row>
    <row r="95" spans="9:9" ht="14.4" hidden="1" x14ac:dyDescent="0.3">
      <c r="I95" s="25"/>
    </row>
    <row r="96" spans="9:9" ht="14.4" x14ac:dyDescent="0.3">
      <c r="I96" s="25"/>
    </row>
    <row r="97" spans="9:9" ht="14.4" x14ac:dyDescent="0.3">
      <c r="I97" s="24"/>
    </row>
    <row r="99" spans="9:9" ht="14.4" x14ac:dyDescent="0.3">
      <c r="I99" s="24"/>
    </row>
    <row r="100" spans="9:9" ht="14.4" x14ac:dyDescent="0.3">
      <c r="I100" s="24"/>
    </row>
    <row r="101" spans="9:9" ht="14.4" x14ac:dyDescent="0.3">
      <c r="I101" s="24"/>
    </row>
    <row r="102" spans="9:9" x14ac:dyDescent="0.25">
      <c r="I102" s="28"/>
    </row>
    <row r="128" ht="15" customHeight="1" x14ac:dyDescent="0.25"/>
    <row r="143" ht="12.75" customHeight="1" x14ac:dyDescent="0.25"/>
    <row r="144" ht="11.25" customHeight="1" x14ac:dyDescent="0.25"/>
    <row r="145" ht="11.25" customHeight="1" x14ac:dyDescent="0.25"/>
    <row r="147" ht="11.25" customHeight="1" x14ac:dyDescent="0.25"/>
    <row r="170" spans="1:10" ht="15.75" customHeight="1" x14ac:dyDescent="0.3">
      <c r="J170" s="29"/>
    </row>
    <row r="171" spans="1:10" ht="15.75" customHeight="1" x14ac:dyDescent="0.3">
      <c r="J171" s="29"/>
    </row>
    <row r="172" spans="1:10" x14ac:dyDescent="0.25">
      <c r="J172" s="30"/>
    </row>
    <row r="175" spans="1:10" x14ac:dyDescent="0.25">
      <c r="A175" s="2"/>
      <c r="B175" s="2"/>
      <c r="C175" s="2"/>
      <c r="D175" s="2"/>
      <c r="E175" s="2"/>
      <c r="F175" s="2"/>
      <c r="G175" s="31"/>
      <c r="H175" s="32"/>
      <c r="I175" s="32"/>
    </row>
    <row r="176" spans="1:10" x14ac:dyDescent="0.25">
      <c r="A176" s="2"/>
      <c r="B176" s="2"/>
      <c r="C176" s="2"/>
      <c r="D176" s="2"/>
      <c r="E176" s="2"/>
      <c r="F176" s="2"/>
      <c r="G176" s="33"/>
      <c r="H176" s="32"/>
      <c r="I176" s="32"/>
    </row>
    <row r="177" spans="1:10" x14ac:dyDescent="0.25">
      <c r="A177" s="34"/>
      <c r="B177" s="34"/>
      <c r="C177" s="34"/>
      <c r="D177" s="34"/>
      <c r="E177" s="34"/>
      <c r="F177" s="34"/>
      <c r="G177" s="35"/>
      <c r="H177" s="37"/>
      <c r="I177" s="37"/>
    </row>
    <row r="178" spans="1:10" x14ac:dyDescent="0.25">
      <c r="A178" s="34"/>
      <c r="B178" s="34"/>
      <c r="C178" s="34"/>
      <c r="D178" s="34"/>
      <c r="E178" s="34"/>
      <c r="F178" s="34"/>
      <c r="G178" s="35"/>
      <c r="H178" s="37"/>
      <c r="I178" s="37"/>
    </row>
    <row r="179" spans="1:10" x14ac:dyDescent="0.25">
      <c r="A179" s="38"/>
      <c r="B179" s="38"/>
      <c r="C179" s="38"/>
      <c r="D179" s="38"/>
      <c r="E179" s="38"/>
      <c r="F179" s="38"/>
      <c r="G179" s="35"/>
      <c r="H179" s="40"/>
      <c r="I179" s="39"/>
    </row>
    <row r="180" spans="1:10" x14ac:dyDescent="0.25">
      <c r="A180" s="34"/>
      <c r="B180" s="34"/>
      <c r="C180" s="34"/>
      <c r="D180" s="34"/>
      <c r="E180" s="34"/>
      <c r="F180" s="34"/>
      <c r="G180" s="35"/>
      <c r="H180" s="37"/>
      <c r="I180" s="37"/>
    </row>
    <row r="181" spans="1:10" x14ac:dyDescent="0.25">
      <c r="A181" s="34"/>
      <c r="B181" s="34"/>
      <c r="C181" s="34"/>
      <c r="D181" s="34"/>
      <c r="E181" s="34"/>
      <c r="F181" s="34"/>
      <c r="G181" s="35"/>
      <c r="H181" s="37"/>
      <c r="I181" s="37"/>
    </row>
    <row r="182" spans="1:10" x14ac:dyDescent="0.25">
      <c r="A182" s="41"/>
      <c r="B182" s="41"/>
      <c r="C182" s="41"/>
      <c r="D182" s="41"/>
      <c r="E182" s="41"/>
      <c r="F182" s="41"/>
      <c r="G182" s="42"/>
      <c r="H182" s="44"/>
      <c r="I182" s="45"/>
    </row>
    <row r="183" spans="1:10" x14ac:dyDescent="0.25">
      <c r="A183" s="41"/>
      <c r="B183" s="41"/>
      <c r="C183" s="41"/>
      <c r="D183" s="41"/>
      <c r="E183" s="41"/>
      <c r="F183" s="41"/>
      <c r="G183" s="42"/>
      <c r="H183" s="44"/>
      <c r="I183" s="45"/>
    </row>
    <row r="184" spans="1:10" x14ac:dyDescent="0.25">
      <c r="A184" s="41"/>
      <c r="B184" s="41"/>
      <c r="C184" s="41"/>
      <c r="D184" s="41"/>
      <c r="E184" s="41"/>
      <c r="F184" s="41"/>
      <c r="G184" s="42"/>
      <c r="H184" s="44"/>
      <c r="I184" s="45"/>
    </row>
    <row r="185" spans="1:10" x14ac:dyDescent="0.25">
      <c r="A185" s="41"/>
      <c r="B185" s="41"/>
      <c r="C185" s="41"/>
      <c r="D185" s="41"/>
      <c r="E185" s="41"/>
      <c r="F185" s="41"/>
      <c r="G185" s="42"/>
      <c r="H185" s="44"/>
      <c r="I185" s="45"/>
    </row>
    <row r="186" spans="1:10" x14ac:dyDescent="0.25">
      <c r="A186" s="46"/>
      <c r="B186" s="47"/>
      <c r="C186" s="47"/>
      <c r="D186" s="47"/>
      <c r="E186" s="47"/>
      <c r="F186" s="47"/>
      <c r="G186" s="42"/>
      <c r="H186" s="48"/>
      <c r="I186" s="43"/>
    </row>
    <row r="187" spans="1:10" x14ac:dyDescent="0.25">
      <c r="A187" s="46"/>
      <c r="B187" s="47"/>
      <c r="C187" s="47"/>
      <c r="D187" s="47"/>
      <c r="E187" s="47"/>
      <c r="F187" s="47"/>
      <c r="G187" s="42"/>
      <c r="H187" s="48"/>
      <c r="I187" s="43"/>
    </row>
    <row r="188" spans="1:10" x14ac:dyDescent="0.25">
      <c r="A188" s="46"/>
      <c r="B188" s="47"/>
      <c r="C188" s="47"/>
      <c r="D188" s="47"/>
      <c r="E188" s="47"/>
      <c r="F188" s="47"/>
      <c r="G188" s="42"/>
      <c r="H188" s="49"/>
      <c r="I188" s="37"/>
      <c r="J188" s="2"/>
    </row>
    <row r="189" spans="1:10" x14ac:dyDescent="0.25">
      <c r="A189" s="50"/>
      <c r="B189" s="50"/>
      <c r="C189" s="50"/>
      <c r="D189" s="50"/>
      <c r="E189" s="50"/>
      <c r="F189" s="50"/>
      <c r="G189" s="51"/>
      <c r="H189" s="39"/>
      <c r="I189" s="39"/>
      <c r="J189" s="2"/>
    </row>
    <row r="190" spans="1:10" x14ac:dyDescent="0.25">
      <c r="A190" s="41"/>
      <c r="B190" s="41"/>
      <c r="C190" s="50"/>
      <c r="D190" s="50"/>
      <c r="E190" s="50"/>
      <c r="F190" s="50"/>
      <c r="G190" s="51"/>
      <c r="H190" s="39"/>
      <c r="I190" s="39"/>
      <c r="J190" s="2"/>
    </row>
    <row r="191" spans="1:10" x14ac:dyDescent="0.25">
      <c r="A191" s="41"/>
      <c r="B191" s="41"/>
      <c r="C191" s="50"/>
      <c r="D191" s="50"/>
      <c r="E191" s="50"/>
      <c r="F191" s="50"/>
      <c r="G191" s="51"/>
      <c r="H191" s="39"/>
      <c r="I191" s="39"/>
      <c r="J191" s="2"/>
    </row>
    <row r="192" spans="1:10" x14ac:dyDescent="0.25">
      <c r="A192" s="50"/>
      <c r="B192" s="50"/>
      <c r="C192" s="50"/>
      <c r="D192" s="50"/>
      <c r="E192" s="50"/>
      <c r="F192" s="50"/>
      <c r="G192" s="51"/>
      <c r="H192" s="39"/>
      <c r="I192" s="39"/>
      <c r="J192" s="2"/>
    </row>
    <row r="193" spans="1:10" x14ac:dyDescent="0.25">
      <c r="A193" s="41"/>
      <c r="B193" s="41"/>
      <c r="C193" s="41"/>
      <c r="D193" s="41"/>
      <c r="E193" s="41"/>
      <c r="F193" s="41"/>
      <c r="G193" s="51"/>
      <c r="H193" s="52"/>
      <c r="I193" s="36"/>
      <c r="J193" s="2"/>
    </row>
    <row r="194" spans="1:10" x14ac:dyDescent="0.25">
      <c r="A194" s="41"/>
      <c r="B194" s="41"/>
      <c r="C194" s="41"/>
      <c r="D194" s="41"/>
      <c r="E194" s="41"/>
      <c r="F194" s="41"/>
      <c r="G194" s="51"/>
      <c r="H194" s="52"/>
      <c r="I194" s="36"/>
      <c r="J194" s="2"/>
    </row>
    <row r="195" spans="1:10" x14ac:dyDescent="0.25">
      <c r="A195" s="41"/>
      <c r="B195" s="41"/>
      <c r="C195" s="41"/>
      <c r="D195" s="41"/>
      <c r="E195" s="41"/>
      <c r="F195" s="41"/>
      <c r="G195" s="51"/>
      <c r="H195" s="52"/>
      <c r="I195" s="36"/>
      <c r="J195" s="2"/>
    </row>
    <row r="196" spans="1:10" x14ac:dyDescent="0.25">
      <c r="A196" s="50"/>
      <c r="B196" s="50"/>
      <c r="C196" s="50"/>
      <c r="D196" s="50"/>
      <c r="E196" s="50"/>
      <c r="F196" s="50"/>
      <c r="G196" s="51"/>
      <c r="H196" s="53"/>
      <c r="I196" s="53"/>
      <c r="J196" s="2"/>
    </row>
    <row r="197" spans="1:10" x14ac:dyDescent="0.25">
      <c r="G197" s="27"/>
      <c r="H197" s="2"/>
      <c r="I197" s="2"/>
      <c r="J197" s="2"/>
    </row>
    <row r="198" spans="1:10" x14ac:dyDescent="0.25">
      <c r="A198" s="54"/>
      <c r="B198" s="17"/>
      <c r="C198" s="17"/>
      <c r="D198" s="17"/>
      <c r="E198" s="17"/>
      <c r="F198" s="17"/>
      <c r="G198" s="17"/>
      <c r="H198" s="17"/>
      <c r="I198" s="17"/>
    </row>
    <row r="199" spans="1:10" x14ac:dyDescent="0.25">
      <c r="A199" s="54"/>
    </row>
    <row r="201" spans="1:10" x14ac:dyDescent="0.25">
      <c r="A201" s="50"/>
    </row>
    <row r="204" spans="1:10" x14ac:dyDescent="0.25">
      <c r="A204" s="55"/>
      <c r="B204" s="55"/>
      <c r="C204" s="55"/>
      <c r="D204" s="55"/>
      <c r="E204" s="55"/>
      <c r="F204" s="2"/>
      <c r="G204" s="2"/>
    </row>
    <row r="205" spans="1:10" x14ac:dyDescent="0.25">
      <c r="A205" s="2"/>
      <c r="B205" s="2"/>
      <c r="C205" s="56"/>
      <c r="D205" s="56"/>
      <c r="E205" s="56"/>
      <c r="F205" s="2"/>
      <c r="G205" s="2"/>
    </row>
    <row r="222" spans="10:11" x14ac:dyDescent="0.25">
      <c r="J222" s="57"/>
      <c r="K222" s="57"/>
    </row>
    <row r="226" spans="1:9" ht="15.6" x14ac:dyDescent="0.3">
      <c r="A226" s="2"/>
      <c r="B226" s="2"/>
      <c r="C226" s="58"/>
      <c r="D226" s="59"/>
      <c r="E226" s="59"/>
      <c r="F226" s="59"/>
      <c r="G226" s="59"/>
      <c r="H226" s="2"/>
      <c r="I226" s="2"/>
    </row>
    <row r="227" spans="1:9" x14ac:dyDescent="0.25">
      <c r="A227" s="2"/>
      <c r="B227" s="2"/>
      <c r="C227" s="2"/>
      <c r="D227" s="2"/>
      <c r="E227" s="2"/>
      <c r="F227" s="2"/>
      <c r="G227" s="2"/>
      <c r="H227" s="2"/>
      <c r="I227" s="2"/>
    </row>
    <row r="228" spans="1:9" ht="15" customHeight="1" x14ac:dyDescent="0.3">
      <c r="A228" s="60"/>
      <c r="B228" s="60"/>
      <c r="C228" s="60"/>
      <c r="D228" s="60"/>
      <c r="E228" s="60"/>
      <c r="F228" s="60"/>
      <c r="G228" s="61"/>
      <c r="H228" s="31"/>
      <c r="I228" s="31"/>
    </row>
    <row r="229" spans="1:9" ht="12.75" customHeight="1" x14ac:dyDescent="0.3">
      <c r="A229" s="60"/>
      <c r="B229" s="60"/>
      <c r="C229" s="60"/>
      <c r="D229" s="60"/>
      <c r="E229" s="60"/>
      <c r="F229" s="60"/>
      <c r="G229" s="61"/>
      <c r="H229" s="62"/>
      <c r="I229" s="62"/>
    </row>
    <row r="230" spans="1:9" x14ac:dyDescent="0.25">
      <c r="A230" s="2"/>
      <c r="B230" s="2"/>
      <c r="C230" s="2"/>
      <c r="D230" s="2"/>
      <c r="E230" s="2"/>
      <c r="F230" s="2"/>
      <c r="G230" s="33"/>
      <c r="H230" s="31"/>
      <c r="I230" s="31"/>
    </row>
    <row r="339" ht="15" customHeight="1" x14ac:dyDescent="0.25"/>
    <row r="340" ht="12.75" customHeight="1" x14ac:dyDescent="0.25"/>
    <row r="447" ht="15.75" customHeight="1" x14ac:dyDescent="0.25"/>
    <row r="448" ht="12.75" customHeight="1" x14ac:dyDescent="0.25"/>
    <row r="832" ht="22.5" customHeight="1" x14ac:dyDescent="0.25"/>
    <row r="860" ht="13.5" customHeight="1" x14ac:dyDescent="0.25"/>
    <row r="898" ht="13.5" customHeight="1" x14ac:dyDescent="0.25"/>
    <row r="1048" ht="12" customHeight="1" x14ac:dyDescent="0.25"/>
    <row r="1049" ht="12" customHeight="1" x14ac:dyDescent="0.25"/>
    <row r="1050" ht="12" customHeight="1" x14ac:dyDescent="0.25"/>
    <row r="1051" ht="12" customHeight="1" x14ac:dyDescent="0.25"/>
    <row r="1052" ht="12" customHeight="1" x14ac:dyDescent="0.25"/>
    <row r="1053" ht="12" customHeight="1" x14ac:dyDescent="0.25"/>
    <row r="1054" ht="12" customHeight="1" x14ac:dyDescent="0.25"/>
    <row r="1055" ht="12" customHeight="1" x14ac:dyDescent="0.25"/>
    <row r="1056" ht="12" customHeight="1" x14ac:dyDescent="0.25"/>
    <row r="1057" ht="12" customHeight="1" x14ac:dyDescent="0.25"/>
    <row r="1058" ht="12" customHeight="1" x14ac:dyDescent="0.25"/>
    <row r="1059" ht="12" customHeight="1" x14ac:dyDescent="0.25"/>
    <row r="1060" ht="12" customHeight="1" x14ac:dyDescent="0.25"/>
    <row r="1061" ht="12" customHeight="1" x14ac:dyDescent="0.25"/>
    <row r="1227" ht="40.5" customHeight="1" x14ac:dyDescent="0.25"/>
    <row r="1270" ht="26.25" customHeight="1" x14ac:dyDescent="0.25"/>
    <row r="1271" ht="40.5" customHeight="1" x14ac:dyDescent="0.25"/>
    <row r="1272" ht="25.5" customHeight="1" x14ac:dyDescent="0.25"/>
    <row r="1324" ht="24" customHeight="1" x14ac:dyDescent="0.25"/>
    <row r="1325" ht="22.5" customHeight="1" x14ac:dyDescent="0.25"/>
    <row r="1326" ht="13.5" customHeight="1" x14ac:dyDescent="0.25"/>
  </sheetData>
  <mergeCells count="1">
    <mergeCell ref="A1:H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firstPageNumber="14" orientation="portrait" verticalDpi="300" r:id="rId1"/>
  <headerFooter alignWithMargins="0">
    <oddFooter>&amp;C&amp;P</oddFooter>
  </headerFooter>
  <rowBreaks count="3" manualBreakCount="3">
    <brk id="58" max="16383" man="1"/>
    <brk id="110" max="16383" man="1"/>
    <brk id="17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4"/>
  <sheetViews>
    <sheetView topLeftCell="A22" zoomScaleNormal="100" workbookViewId="0">
      <selection activeCell="K40" sqref="K40"/>
    </sheetView>
  </sheetViews>
  <sheetFormatPr defaultRowHeight="13.2" x14ac:dyDescent="0.25"/>
  <cols>
    <col min="3" max="3" width="16.33203125" customWidth="1"/>
    <col min="4" max="4" width="13.6640625" customWidth="1"/>
    <col min="5" max="5" width="11.109375" customWidth="1"/>
    <col min="6" max="6" width="7" customWidth="1"/>
    <col min="7" max="7" width="11.109375" customWidth="1"/>
    <col min="8" max="8" width="12.6640625" customWidth="1"/>
  </cols>
  <sheetData>
    <row r="1" spans="1:9" ht="17.399999999999999" x14ac:dyDescent="0.3">
      <c r="D1" s="18"/>
      <c r="E1" s="18"/>
      <c r="F1" s="18"/>
      <c r="G1" s="19"/>
    </row>
    <row r="2" spans="1:9" ht="17.399999999999999" x14ac:dyDescent="0.3">
      <c r="D2" s="18"/>
      <c r="E2" s="18"/>
      <c r="F2" s="18"/>
      <c r="G2" s="19"/>
    </row>
    <row r="3" spans="1:9" ht="17.399999999999999" customHeight="1" x14ac:dyDescent="0.4">
      <c r="A3" s="414" t="str">
        <f>saturs!A8</f>
        <v>Informācija par sabiedrību</v>
      </c>
      <c r="B3" s="414"/>
      <c r="C3" s="414"/>
      <c r="D3" s="414"/>
      <c r="E3" s="414"/>
      <c r="F3" s="414"/>
      <c r="G3" s="414"/>
      <c r="H3" s="414"/>
    </row>
    <row r="4" spans="1:9" ht="17.399999999999999" x14ac:dyDescent="0.3">
      <c r="D4" s="18"/>
      <c r="E4" s="18"/>
      <c r="F4" s="18"/>
      <c r="G4" s="19"/>
    </row>
    <row r="6" spans="1:9" ht="13.8" x14ac:dyDescent="0.25">
      <c r="A6" s="20" t="s">
        <v>206</v>
      </c>
      <c r="B6" s="21"/>
      <c r="C6" s="21"/>
      <c r="D6" s="413" t="s">
        <v>14</v>
      </c>
      <c r="E6" s="413"/>
      <c r="F6" s="413"/>
      <c r="G6" s="413"/>
      <c r="H6" s="413"/>
    </row>
    <row r="7" spans="1:9" ht="13.8" x14ac:dyDescent="0.25">
      <c r="A7" s="20"/>
      <c r="B7" s="21"/>
      <c r="C7" s="21"/>
      <c r="D7" s="413" t="s">
        <v>13</v>
      </c>
      <c r="E7" s="413"/>
      <c r="F7" s="413"/>
      <c r="G7" s="413"/>
      <c r="H7" s="413"/>
    </row>
    <row r="8" spans="1:9" ht="13.8" x14ac:dyDescent="0.25">
      <c r="A8" s="20" t="s">
        <v>41</v>
      </c>
      <c r="B8" s="21"/>
      <c r="C8" s="21"/>
      <c r="D8" s="262" t="s">
        <v>205</v>
      </c>
      <c r="E8" s="23"/>
      <c r="F8" s="23"/>
      <c r="G8" s="23"/>
    </row>
    <row r="9" spans="1:9" ht="13.8" x14ac:dyDescent="0.25">
      <c r="A9" s="20"/>
      <c r="B9" s="21"/>
      <c r="C9" s="21"/>
      <c r="D9" s="23"/>
      <c r="E9" s="23"/>
      <c r="F9" s="23"/>
      <c r="G9" s="23"/>
    </row>
    <row r="10" spans="1:9" ht="13.8" x14ac:dyDescent="0.25">
      <c r="A10" s="20" t="s">
        <v>42</v>
      </c>
      <c r="B10" s="10"/>
      <c r="C10" s="10"/>
      <c r="D10" s="265">
        <v>41503029988</v>
      </c>
      <c r="E10" s="23" t="s">
        <v>302</v>
      </c>
      <c r="F10" s="23"/>
      <c r="G10" s="23"/>
    </row>
    <row r="11" spans="1:9" ht="13.8" x14ac:dyDescent="0.25">
      <c r="A11" s="20"/>
      <c r="B11" s="21"/>
      <c r="C11" s="21"/>
      <c r="D11" s="23"/>
      <c r="E11" s="23"/>
      <c r="F11" s="23"/>
      <c r="G11" s="23"/>
    </row>
    <row r="12" spans="1:9" ht="13.8" x14ac:dyDescent="0.25">
      <c r="A12" s="20" t="s">
        <v>43</v>
      </c>
      <c r="B12" s="21"/>
      <c r="C12" s="21"/>
      <c r="D12" s="23" t="s">
        <v>211</v>
      </c>
      <c r="E12" s="23"/>
      <c r="F12" s="23"/>
    </row>
    <row r="13" spans="1:9" ht="13.8" x14ac:dyDescent="0.25">
      <c r="A13" s="20"/>
      <c r="B13" s="21"/>
      <c r="C13" s="21"/>
      <c r="D13" s="23"/>
      <c r="E13" s="23"/>
      <c r="F13" s="23"/>
      <c r="G13" s="23"/>
    </row>
    <row r="14" spans="1:9" ht="13.8" x14ac:dyDescent="0.25">
      <c r="A14" s="20" t="s">
        <v>44</v>
      </c>
      <c r="B14" s="21"/>
      <c r="C14" s="21"/>
      <c r="D14" s="413" t="str">
        <f>D12</f>
        <v>Daugavpils,Ģimnāzijas iela 28-2, LV-5401</v>
      </c>
      <c r="E14" s="413"/>
      <c r="F14" s="413"/>
      <c r="G14" s="413"/>
      <c r="H14" s="413"/>
    </row>
    <row r="15" spans="1:9" ht="13.8" x14ac:dyDescent="0.25">
      <c r="A15" s="20"/>
      <c r="B15" s="21"/>
      <c r="C15" s="21"/>
      <c r="D15" s="23"/>
      <c r="E15" s="23"/>
      <c r="F15" s="23"/>
      <c r="G15" s="23"/>
    </row>
    <row r="16" spans="1:9" ht="13.8" x14ac:dyDescent="0.25">
      <c r="A16" s="20" t="s">
        <v>208</v>
      </c>
      <c r="B16" s="21"/>
      <c r="C16" s="21"/>
      <c r="D16" s="413" t="s">
        <v>303</v>
      </c>
      <c r="E16" s="413"/>
      <c r="F16" s="413"/>
      <c r="G16" s="413"/>
      <c r="H16" s="413"/>
      <c r="I16" s="262"/>
    </row>
    <row r="17" spans="1:8" ht="27.75" customHeight="1" x14ac:dyDescent="0.25">
      <c r="A17" s="418" t="s">
        <v>207</v>
      </c>
      <c r="B17" s="418"/>
      <c r="C17" s="418"/>
      <c r="D17" s="264">
        <v>3811</v>
      </c>
      <c r="E17" s="264"/>
      <c r="F17" s="264"/>
      <c r="G17" s="264"/>
    </row>
    <row r="18" spans="1:8" ht="14.25" customHeight="1" x14ac:dyDescent="0.25">
      <c r="A18" s="20"/>
      <c r="B18" s="21"/>
      <c r="C18" s="21"/>
      <c r="D18" s="23"/>
      <c r="E18" s="23"/>
      <c r="F18" s="23"/>
      <c r="G18" s="23"/>
    </row>
    <row r="19" spans="1:8" ht="16.95" customHeight="1" x14ac:dyDescent="0.25">
      <c r="A19" s="20" t="s">
        <v>45</v>
      </c>
      <c r="B19" s="21"/>
      <c r="C19" s="21"/>
      <c r="D19" s="23" t="s">
        <v>326</v>
      </c>
      <c r="E19" s="23"/>
      <c r="F19" s="23"/>
      <c r="G19" s="23"/>
    </row>
    <row r="20" spans="1:8" ht="16.2" customHeight="1" x14ac:dyDescent="0.25">
      <c r="A20" s="20" t="s">
        <v>46</v>
      </c>
      <c r="B20" s="21"/>
      <c r="C20" s="21"/>
      <c r="D20" s="23" t="s">
        <v>327</v>
      </c>
      <c r="E20" s="23"/>
      <c r="F20" s="23"/>
      <c r="G20" s="23"/>
    </row>
    <row r="21" spans="1:8" ht="16.2" customHeight="1" x14ac:dyDescent="0.25">
      <c r="A21" s="20"/>
      <c r="B21" s="21"/>
      <c r="C21" s="21"/>
      <c r="D21" s="23"/>
      <c r="E21" s="23"/>
      <c r="F21" s="23"/>
      <c r="G21" s="23"/>
    </row>
    <row r="22" spans="1:8" ht="16.95" customHeight="1" x14ac:dyDescent="0.25">
      <c r="A22" s="267" t="s">
        <v>47</v>
      </c>
      <c r="B22" s="268"/>
      <c r="C22" s="268"/>
      <c r="D22" s="415" t="s">
        <v>336</v>
      </c>
      <c r="E22" s="415"/>
      <c r="F22" s="415"/>
      <c r="G22" s="415"/>
      <c r="H22" s="353">
        <v>0.51270000000000004</v>
      </c>
    </row>
    <row r="23" spans="1:8" ht="29.25" customHeight="1" x14ac:dyDescent="0.25">
      <c r="A23" s="267"/>
      <c r="B23" s="268"/>
      <c r="C23" s="268"/>
      <c r="D23" s="415" t="s">
        <v>337</v>
      </c>
      <c r="E23" s="415"/>
      <c r="F23" s="415"/>
      <c r="G23" s="415"/>
      <c r="H23" s="353">
        <v>0.151</v>
      </c>
    </row>
    <row r="24" spans="1:8" ht="15" customHeight="1" x14ac:dyDescent="0.25">
      <c r="A24" s="267"/>
      <c r="B24" s="268"/>
      <c r="C24" s="268"/>
      <c r="D24" s="415" t="s">
        <v>338</v>
      </c>
      <c r="E24" s="415"/>
      <c r="F24" s="415"/>
      <c r="G24" s="415"/>
      <c r="H24" s="353">
        <v>9.4500000000000001E-2</v>
      </c>
    </row>
    <row r="25" spans="1:8" ht="15" customHeight="1" x14ac:dyDescent="0.25">
      <c r="A25" s="267"/>
      <c r="B25" s="268"/>
      <c r="C25" s="268"/>
      <c r="D25" s="415" t="s">
        <v>339</v>
      </c>
      <c r="E25" s="415"/>
      <c r="F25" s="415"/>
      <c r="G25" s="415"/>
      <c r="H25" s="353">
        <v>5.0900000000000001E-2</v>
      </c>
    </row>
    <row r="26" spans="1:8" ht="15" customHeight="1" x14ac:dyDescent="0.25">
      <c r="A26" s="267"/>
      <c r="B26" s="268"/>
      <c r="C26" s="268"/>
      <c r="D26" s="415" t="s">
        <v>340</v>
      </c>
      <c r="E26" s="415"/>
      <c r="F26" s="415"/>
      <c r="G26" s="415"/>
      <c r="H26" s="353">
        <v>4.9099999999999998E-2</v>
      </c>
    </row>
    <row r="27" spans="1:8" ht="15" customHeight="1" x14ac:dyDescent="0.25">
      <c r="A27" s="267"/>
      <c r="B27" s="268"/>
      <c r="C27" s="268"/>
      <c r="D27" s="415" t="s">
        <v>341</v>
      </c>
      <c r="E27" s="415"/>
      <c r="F27" s="415"/>
      <c r="G27" s="415"/>
      <c r="H27" s="353">
        <v>4.9099999999999998E-2</v>
      </c>
    </row>
    <row r="28" spans="1:8" ht="29.25" customHeight="1" x14ac:dyDescent="0.25">
      <c r="A28" s="267"/>
      <c r="B28" s="268"/>
      <c r="C28" s="268"/>
      <c r="D28" s="415" t="s">
        <v>342</v>
      </c>
      <c r="E28" s="415"/>
      <c r="F28" s="415"/>
      <c r="G28" s="415"/>
      <c r="H28" s="353">
        <v>5.45E-2</v>
      </c>
    </row>
    <row r="29" spans="1:8" ht="29.25" customHeight="1" x14ac:dyDescent="0.25">
      <c r="A29" s="267"/>
      <c r="B29" s="268"/>
      <c r="C29" s="268"/>
      <c r="D29" s="415" t="s">
        <v>343</v>
      </c>
      <c r="E29" s="415"/>
      <c r="F29" s="415"/>
      <c r="G29" s="415"/>
      <c r="H29" s="353">
        <v>2.7300000000000001E-2</v>
      </c>
    </row>
    <row r="30" spans="1:8" ht="29.25" customHeight="1" x14ac:dyDescent="0.25">
      <c r="A30" s="267"/>
      <c r="B30" s="268"/>
      <c r="C30" s="268"/>
      <c r="D30" s="415" t="s">
        <v>344</v>
      </c>
      <c r="E30" s="415"/>
      <c r="F30" s="415"/>
      <c r="G30" s="415"/>
      <c r="H30" s="353">
        <v>1.09E-2</v>
      </c>
    </row>
    <row r="31" spans="1:8" ht="13.95" customHeight="1" x14ac:dyDescent="0.25">
      <c r="A31" s="267"/>
      <c r="B31" s="268"/>
      <c r="C31" s="268"/>
      <c r="D31" s="264"/>
      <c r="E31" s="264"/>
      <c r="F31" s="264"/>
      <c r="G31" s="264"/>
    </row>
    <row r="32" spans="1:8" ht="13.8" x14ac:dyDescent="0.25">
      <c r="A32" s="20" t="s">
        <v>15</v>
      </c>
      <c r="B32" s="21"/>
      <c r="C32" s="21"/>
      <c r="D32" s="23" t="s">
        <v>304</v>
      </c>
      <c r="E32" s="23"/>
      <c r="F32" s="23"/>
      <c r="G32" s="23"/>
    </row>
    <row r="33" spans="1:7" ht="13.8" x14ac:dyDescent="0.25">
      <c r="A33" s="20"/>
      <c r="B33" s="21"/>
      <c r="C33" s="21"/>
      <c r="D33" s="23"/>
      <c r="E33" s="23"/>
      <c r="F33" s="23"/>
      <c r="G33" s="23"/>
    </row>
    <row r="34" spans="1:7" ht="13.8" x14ac:dyDescent="0.25">
      <c r="A34" s="20" t="s">
        <v>48</v>
      </c>
      <c r="B34" s="21"/>
      <c r="C34" s="21"/>
      <c r="D34" s="26" t="s">
        <v>49</v>
      </c>
      <c r="E34" s="315">
        <v>43101</v>
      </c>
      <c r="F34" s="26" t="s">
        <v>50</v>
      </c>
      <c r="G34" s="315">
        <v>43281</v>
      </c>
    </row>
    <row r="35" spans="1:7" ht="13.8" x14ac:dyDescent="0.25">
      <c r="A35" s="20"/>
      <c r="B35" s="21"/>
      <c r="C35" s="21"/>
      <c r="D35" s="23"/>
      <c r="E35" s="23"/>
      <c r="F35" s="23"/>
      <c r="G35" s="23"/>
    </row>
    <row r="36" spans="1:7" ht="13.8" x14ac:dyDescent="0.25">
      <c r="A36" s="20" t="s">
        <v>51</v>
      </c>
      <c r="B36" s="21"/>
      <c r="C36" s="21"/>
      <c r="D36" s="350" t="s">
        <v>148</v>
      </c>
      <c r="E36" s="416"/>
      <c r="F36" s="416"/>
      <c r="G36" s="416"/>
    </row>
    <row r="37" spans="1:7" ht="13.8" x14ac:dyDescent="0.25">
      <c r="A37" s="20"/>
      <c r="B37" s="21"/>
      <c r="C37" s="21"/>
      <c r="D37" s="23"/>
      <c r="E37" s="23"/>
      <c r="F37" s="23"/>
      <c r="G37" s="23"/>
    </row>
    <row r="38" spans="1:7" ht="13.8" x14ac:dyDescent="0.25">
      <c r="A38" s="20" t="s">
        <v>52</v>
      </c>
      <c r="B38" s="21"/>
      <c r="C38" s="21"/>
      <c r="D38" s="23" t="s">
        <v>348</v>
      </c>
      <c r="E38" s="20"/>
      <c r="F38" s="417"/>
      <c r="G38" s="417"/>
    </row>
    <row r="39" spans="1:7" ht="13.8" x14ac:dyDescent="0.25">
      <c r="A39" s="20"/>
      <c r="B39" s="21"/>
      <c r="C39" s="21"/>
      <c r="D39" s="23"/>
      <c r="E39" s="23"/>
      <c r="F39" s="23"/>
      <c r="G39" s="23"/>
    </row>
    <row r="40" spans="1:7" ht="13.8" x14ac:dyDescent="0.25">
      <c r="A40" s="20" t="s">
        <v>53</v>
      </c>
      <c r="B40" s="21"/>
      <c r="C40" s="21"/>
      <c r="D40" s="23" t="s">
        <v>238</v>
      </c>
      <c r="E40" s="23"/>
      <c r="F40" s="23"/>
      <c r="G40" s="23"/>
    </row>
    <row r="41" spans="1:7" ht="13.8" x14ac:dyDescent="0.25">
      <c r="A41" s="20"/>
      <c r="B41" s="21"/>
      <c r="C41" s="21"/>
      <c r="D41" s="23" t="s">
        <v>77</v>
      </c>
      <c r="E41" s="23"/>
      <c r="F41" s="23"/>
      <c r="G41" s="23"/>
    </row>
    <row r="42" spans="1:7" ht="13.8" x14ac:dyDescent="0.25">
      <c r="C42" s="124"/>
      <c r="D42" s="23" t="s">
        <v>239</v>
      </c>
    </row>
    <row r="43" spans="1:7" ht="13.8" x14ac:dyDescent="0.25">
      <c r="D43" s="23" t="s">
        <v>240</v>
      </c>
    </row>
    <row r="44" spans="1:7" ht="13.8" x14ac:dyDescent="0.25">
      <c r="D44" s="23" t="s">
        <v>241</v>
      </c>
    </row>
  </sheetData>
  <mergeCells count="17">
    <mergeCell ref="E36:G36"/>
    <mergeCell ref="F38:G38"/>
    <mergeCell ref="A17:C17"/>
    <mergeCell ref="D14:H14"/>
    <mergeCell ref="D30:G30"/>
    <mergeCell ref="D24:G24"/>
    <mergeCell ref="D23:G23"/>
    <mergeCell ref="D22:G22"/>
    <mergeCell ref="D29:G29"/>
    <mergeCell ref="D28:G28"/>
    <mergeCell ref="D27:G27"/>
    <mergeCell ref="D26:G26"/>
    <mergeCell ref="D7:H7"/>
    <mergeCell ref="A3:H3"/>
    <mergeCell ref="D6:H6"/>
    <mergeCell ref="D16:H16"/>
    <mergeCell ref="D25:G25"/>
  </mergeCells>
  <phoneticPr fontId="0" type="noConversion"/>
  <pageMargins left="0.82677165354330717" right="0.23622047244094491" top="0.74803149606299213" bottom="0.74803149606299213" header="0.31496062992125984" footer="0.31496062992125984"/>
  <pageSetup paperSize="9" firstPageNumber="14" orientation="portrait" verticalDpi="300" r:id="rId1"/>
  <headerFooter alignWithMargins="0">
    <oddHeader>&amp;CSIA "AADSO"   
 Gada pārskats par 2018.gadu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10"/>
  <sheetViews>
    <sheetView view="pageBreakPreview" zoomScale="90" zoomScaleSheetLayoutView="90" workbookViewId="0">
      <selection activeCell="E31" sqref="E31"/>
    </sheetView>
  </sheetViews>
  <sheetFormatPr defaultRowHeight="15" x14ac:dyDescent="0.25"/>
  <cols>
    <col min="1" max="2" width="16.6640625" customWidth="1"/>
    <col min="3" max="3" width="22.88671875" customWidth="1"/>
    <col min="4" max="4" width="4.6640625" style="81" customWidth="1"/>
    <col min="5" max="6" width="13.6640625" style="67" customWidth="1"/>
  </cols>
  <sheetData>
    <row r="1" spans="1:7" s="1" customFormat="1" ht="15.6" x14ac:dyDescent="0.3">
      <c r="A1" s="29" t="s">
        <v>223</v>
      </c>
      <c r="B1" s="29" t="s">
        <v>401</v>
      </c>
      <c r="C1" s="29" t="s">
        <v>379</v>
      </c>
      <c r="D1" s="82"/>
      <c r="E1" s="83"/>
      <c r="F1" s="67"/>
    </row>
    <row r="2" spans="1:7" s="1" customFormat="1" x14ac:dyDescent="0.25">
      <c r="A2" s="2"/>
      <c r="B2" s="2"/>
      <c r="C2" s="2"/>
      <c r="D2" s="84"/>
      <c r="E2" s="67"/>
      <c r="F2" s="67"/>
    </row>
    <row r="3" spans="1:7" s="1" customFormat="1" ht="13.5" customHeight="1" x14ac:dyDescent="0.3">
      <c r="A3" s="419" t="s">
        <v>66</v>
      </c>
      <c r="B3" s="419"/>
      <c r="C3" s="419"/>
      <c r="D3" s="200" t="s">
        <v>56</v>
      </c>
      <c r="E3" s="203">
        <v>2018</v>
      </c>
      <c r="F3" s="203">
        <v>2017</v>
      </c>
      <c r="G3" s="69" t="s">
        <v>57</v>
      </c>
    </row>
    <row r="4" spans="1:7" s="1" customFormat="1" ht="13.8" thickBot="1" x14ac:dyDescent="0.3">
      <c r="A4" s="419"/>
      <c r="B4" s="419"/>
      <c r="C4" s="419"/>
      <c r="D4" s="200" t="s">
        <v>58</v>
      </c>
      <c r="E4" s="204" t="s">
        <v>125</v>
      </c>
      <c r="F4" s="204" t="s">
        <v>125</v>
      </c>
    </row>
    <row r="5" spans="1:7" s="1" customFormat="1" ht="13.8" thickTop="1" x14ac:dyDescent="0.25">
      <c r="A5" s="2"/>
      <c r="B5" s="2"/>
      <c r="C5" s="2"/>
      <c r="D5" s="85"/>
    </row>
    <row r="6" spans="1:7" ht="16.95" customHeight="1" x14ac:dyDescent="0.25">
      <c r="A6" s="420" t="s">
        <v>251</v>
      </c>
      <c r="B6" s="420"/>
      <c r="C6" s="420"/>
      <c r="D6" s="85"/>
    </row>
    <row r="7" spans="1:7" ht="15.6" customHeight="1" x14ac:dyDescent="0.25">
      <c r="A7" s="13" t="s">
        <v>172</v>
      </c>
      <c r="B7" s="201"/>
      <c r="C7" s="201"/>
      <c r="D7" s="85"/>
    </row>
    <row r="8" spans="1:7" ht="15" customHeight="1" x14ac:dyDescent="0.25">
      <c r="A8" s="421" t="s">
        <v>173</v>
      </c>
      <c r="B8" s="421"/>
      <c r="C8" s="421"/>
      <c r="D8" s="85"/>
      <c r="E8" s="272">
        <v>85</v>
      </c>
      <c r="F8" s="92">
        <v>85</v>
      </c>
    </row>
    <row r="9" spans="1:7" ht="13.2" customHeight="1" x14ac:dyDescent="0.3">
      <c r="A9" s="201"/>
      <c r="B9" s="201"/>
      <c r="C9" s="40" t="s">
        <v>174</v>
      </c>
      <c r="D9" s="335"/>
      <c r="E9" s="273">
        <f>E8</f>
        <v>85</v>
      </c>
      <c r="F9" s="388">
        <v>85</v>
      </c>
    </row>
    <row r="10" spans="1:7" x14ac:dyDescent="0.25">
      <c r="A10" s="13" t="s">
        <v>16</v>
      </c>
      <c r="B10" s="13"/>
      <c r="C10" s="2"/>
      <c r="D10" s="85"/>
    </row>
    <row r="11" spans="1:7" x14ac:dyDescent="0.25">
      <c r="A11" s="2" t="s">
        <v>222</v>
      </c>
      <c r="B11" s="13"/>
      <c r="C11" s="2"/>
      <c r="D11" s="85"/>
    </row>
    <row r="12" spans="1:7" x14ac:dyDescent="0.25">
      <c r="A12" s="3" t="s">
        <v>212</v>
      </c>
      <c r="B12" s="3"/>
      <c r="C12" s="2"/>
      <c r="D12" s="85"/>
      <c r="E12" s="107">
        <f>PLpiel!E35</f>
        <v>1660470</v>
      </c>
      <c r="F12" s="107">
        <v>1734295</v>
      </c>
    </row>
    <row r="13" spans="1:7" x14ac:dyDescent="0.25">
      <c r="A13" s="2" t="s">
        <v>213</v>
      </c>
      <c r="B13" s="2"/>
      <c r="C13" s="2"/>
      <c r="D13" s="85"/>
      <c r="E13" s="107">
        <f>PLpiel!D35</f>
        <v>203616</v>
      </c>
      <c r="F13" s="107">
        <v>203616</v>
      </c>
    </row>
    <row r="14" spans="1:7" x14ac:dyDescent="0.25">
      <c r="A14" s="3" t="s">
        <v>221</v>
      </c>
      <c r="B14" s="13"/>
      <c r="C14" s="2"/>
      <c r="D14" s="85"/>
      <c r="E14" s="107">
        <f>PLpiel!F35</f>
        <v>2162632</v>
      </c>
      <c r="F14" s="107">
        <v>2293257</v>
      </c>
    </row>
    <row r="15" spans="1:7" x14ac:dyDescent="0.25">
      <c r="A15" s="2" t="s">
        <v>220</v>
      </c>
      <c r="B15" s="2"/>
      <c r="C15" s="2"/>
      <c r="D15" s="87"/>
      <c r="E15" s="107">
        <f>PLpiel!G35</f>
        <v>8878</v>
      </c>
      <c r="F15" s="107">
        <v>8662</v>
      </c>
    </row>
    <row r="16" spans="1:7" hidden="1" x14ac:dyDescent="0.25">
      <c r="A16" s="2" t="s">
        <v>219</v>
      </c>
      <c r="B16" s="2"/>
      <c r="C16" s="2"/>
      <c r="D16" s="87"/>
      <c r="E16" s="107"/>
      <c r="F16" s="107"/>
    </row>
    <row r="17" spans="1:6" s="86" customFormat="1" ht="15.6" x14ac:dyDescent="0.3">
      <c r="A17" s="13"/>
      <c r="B17" s="13"/>
      <c r="C17" s="40" t="s">
        <v>67</v>
      </c>
      <c r="D17" s="336">
        <v>1</v>
      </c>
      <c r="E17" s="199">
        <f>SUM(E12:E15)</f>
        <v>4035596</v>
      </c>
      <c r="F17" s="199">
        <f>SUM(F12:F15)</f>
        <v>4239830</v>
      </c>
    </row>
    <row r="18" spans="1:6" hidden="1" x14ac:dyDescent="0.25">
      <c r="A18" s="1" t="s">
        <v>218</v>
      </c>
      <c r="B18" s="104"/>
      <c r="C18" s="2"/>
      <c r="D18" s="85"/>
      <c r="E18" s="214"/>
      <c r="F18" s="214"/>
    </row>
    <row r="19" spans="1:6" hidden="1" x14ac:dyDescent="0.25">
      <c r="A19" s="1" t="s">
        <v>217</v>
      </c>
      <c r="B19" s="104"/>
      <c r="C19" s="2"/>
      <c r="D19" s="85"/>
      <c r="E19" s="214"/>
      <c r="F19" s="214"/>
    </row>
    <row r="20" spans="1:6" s="86" customFormat="1" ht="15.6" x14ac:dyDescent="0.3">
      <c r="A20" s="13"/>
      <c r="B20" s="13"/>
      <c r="C20" s="40" t="s">
        <v>329</v>
      </c>
      <c r="D20" s="335"/>
      <c r="E20" s="199">
        <f>SUM(E12:E16)</f>
        <v>4035596</v>
      </c>
      <c r="F20" s="199">
        <f>SUM(F12:F16)+F9</f>
        <v>4239915</v>
      </c>
    </row>
    <row r="21" spans="1:6" ht="15.6" x14ac:dyDescent="0.3">
      <c r="A21" s="420" t="s">
        <v>252</v>
      </c>
      <c r="B21" s="420"/>
      <c r="C21" s="420"/>
      <c r="D21" s="85"/>
      <c r="E21" s="216"/>
      <c r="F21" s="216"/>
    </row>
    <row r="22" spans="1:6" x14ac:dyDescent="0.25">
      <c r="A22" s="13" t="s">
        <v>68</v>
      </c>
      <c r="B22" s="13"/>
      <c r="C22" s="2"/>
      <c r="D22" s="85"/>
      <c r="E22" s="214"/>
      <c r="F22" s="214"/>
    </row>
    <row r="23" spans="1:6" x14ac:dyDescent="0.25">
      <c r="A23" s="3" t="s">
        <v>216</v>
      </c>
      <c r="B23" s="13"/>
      <c r="C23" s="2"/>
      <c r="D23" s="85"/>
      <c r="E23" s="214">
        <v>1686</v>
      </c>
      <c r="F23" s="214"/>
    </row>
    <row r="24" spans="1:6" hidden="1" x14ac:dyDescent="0.25">
      <c r="A24" s="3" t="s">
        <v>253</v>
      </c>
      <c r="B24" s="13"/>
      <c r="C24" s="2"/>
      <c r="D24" s="85"/>
      <c r="E24" s="214"/>
      <c r="F24" s="214"/>
    </row>
    <row r="25" spans="1:6" hidden="1" x14ac:dyDescent="0.25">
      <c r="A25" s="2" t="s">
        <v>254</v>
      </c>
      <c r="B25" s="2"/>
      <c r="C25" s="2"/>
      <c r="D25" s="85"/>
      <c r="E25" s="214"/>
      <c r="F25" s="214"/>
    </row>
    <row r="26" spans="1:6" x14ac:dyDescent="0.25">
      <c r="A26" s="2" t="s">
        <v>215</v>
      </c>
      <c r="B26" s="2"/>
      <c r="C26" s="2"/>
      <c r="D26" s="89"/>
      <c r="E26" s="214">
        <v>2540</v>
      </c>
      <c r="F26" s="214">
        <v>1350</v>
      </c>
    </row>
    <row r="27" spans="1:6" ht="15.6" x14ac:dyDescent="0.3">
      <c r="A27" s="2"/>
      <c r="C27" s="40" t="s">
        <v>255</v>
      </c>
      <c r="D27" s="337">
        <v>2</v>
      </c>
      <c r="E27" s="199">
        <f>E23+E24+E25+E26</f>
        <v>4226</v>
      </c>
      <c r="F27" s="199">
        <f>F23+F24+F25+F26</f>
        <v>1350</v>
      </c>
    </row>
    <row r="28" spans="1:6" x14ac:dyDescent="0.25">
      <c r="A28" s="13" t="s">
        <v>194</v>
      </c>
      <c r="B28" s="13"/>
      <c r="C28" s="2"/>
      <c r="D28" s="338"/>
      <c r="E28" s="214"/>
      <c r="F28" s="214"/>
    </row>
    <row r="29" spans="1:6" x14ac:dyDescent="0.25">
      <c r="A29" s="2" t="s">
        <v>70</v>
      </c>
      <c r="B29" s="2"/>
      <c r="C29" s="2"/>
      <c r="D29" s="337">
        <v>3</v>
      </c>
      <c r="E29" s="214">
        <v>417955</v>
      </c>
      <c r="F29" s="214">
        <v>300297</v>
      </c>
    </row>
    <row r="30" spans="1:6" hidden="1" x14ac:dyDescent="0.25">
      <c r="A30" s="2" t="s">
        <v>256</v>
      </c>
      <c r="B30" s="2"/>
      <c r="C30" s="2"/>
      <c r="D30" s="337"/>
      <c r="E30" s="214"/>
      <c r="F30" s="214"/>
    </row>
    <row r="31" spans="1:6" x14ac:dyDescent="0.25">
      <c r="A31" s="2" t="s">
        <v>71</v>
      </c>
      <c r="B31" s="2"/>
      <c r="C31" s="2"/>
      <c r="D31" s="337">
        <v>4</v>
      </c>
      <c r="E31" s="214">
        <v>2045</v>
      </c>
      <c r="F31" s="214">
        <v>27971</v>
      </c>
    </row>
    <row r="32" spans="1:6" hidden="1" x14ac:dyDescent="0.25">
      <c r="A32" s="2" t="s">
        <v>257</v>
      </c>
      <c r="B32" s="2"/>
      <c r="C32" s="2"/>
      <c r="D32" s="337">
        <v>13</v>
      </c>
      <c r="E32" s="214"/>
      <c r="F32" s="214"/>
    </row>
    <row r="33" spans="1:6" x14ac:dyDescent="0.25">
      <c r="A33" s="2" t="s">
        <v>214</v>
      </c>
      <c r="B33" s="2"/>
      <c r="C33" s="2"/>
      <c r="D33" s="337">
        <v>5</v>
      </c>
      <c r="E33" s="214"/>
      <c r="F33" s="214">
        <v>22255</v>
      </c>
    </row>
    <row r="34" spans="1:6" hidden="1" x14ac:dyDescent="0.25">
      <c r="A34" s="332" t="s">
        <v>258</v>
      </c>
      <c r="B34" s="2"/>
      <c r="C34" s="2"/>
      <c r="D34" s="337">
        <v>18</v>
      </c>
      <c r="E34" s="214"/>
      <c r="F34" s="214"/>
    </row>
    <row r="35" spans="1:6" ht="15.6" x14ac:dyDescent="0.3">
      <c r="A35" s="13"/>
      <c r="C35" s="40" t="s">
        <v>195</v>
      </c>
      <c r="D35" s="338"/>
      <c r="E35" s="199">
        <f>SUM(E29:E34)</f>
        <v>420000</v>
      </c>
      <c r="F35" s="199">
        <f>SUM(F29:F34)</f>
        <v>350523</v>
      </c>
    </row>
    <row r="36" spans="1:6" ht="15.6" x14ac:dyDescent="0.3">
      <c r="A36" s="13" t="s">
        <v>259</v>
      </c>
      <c r="B36" s="13"/>
      <c r="C36" s="13"/>
      <c r="D36" s="335">
        <v>6</v>
      </c>
      <c r="E36" s="199">
        <v>1570135</v>
      </c>
      <c r="F36" s="199">
        <v>1428583</v>
      </c>
    </row>
    <row r="37" spans="1:6" ht="16.2" thickBot="1" x14ac:dyDescent="0.35">
      <c r="B37" s="13"/>
      <c r="C37" s="40" t="s">
        <v>260</v>
      </c>
      <c r="D37" s="85"/>
      <c r="E37" s="215">
        <f>E36+E27+E35</f>
        <v>1994361</v>
      </c>
      <c r="F37" s="215">
        <f>F36+F27+F35</f>
        <v>1780456</v>
      </c>
    </row>
    <row r="38" spans="1:6" ht="16.8" thickTop="1" thickBot="1" x14ac:dyDescent="0.35">
      <c r="B38" s="13"/>
      <c r="C38" s="202" t="s">
        <v>196</v>
      </c>
      <c r="D38" s="85"/>
      <c r="E38" s="217">
        <f>E37+E20+E9</f>
        <v>6030042</v>
      </c>
      <c r="F38" s="217">
        <f>F37+F20+F6</f>
        <v>6020371</v>
      </c>
    </row>
    <row r="39" spans="1:6" ht="16.2" thickTop="1" x14ac:dyDescent="0.3">
      <c r="B39" s="13"/>
      <c r="C39" s="202"/>
      <c r="D39" s="85"/>
      <c r="E39" s="354"/>
      <c r="F39" s="354"/>
    </row>
    <row r="40" spans="1:6" x14ac:dyDescent="0.25">
      <c r="A40" s="168" t="s">
        <v>227</v>
      </c>
      <c r="D40" s="85"/>
      <c r="E40" s="88"/>
      <c r="F40" s="88"/>
    </row>
    <row r="41" spans="1:6" x14ac:dyDescent="0.25">
      <c r="A41" s="2"/>
      <c r="B41" s="2"/>
      <c r="C41" s="2"/>
      <c r="D41" s="85"/>
      <c r="E41" s="92"/>
    </row>
    <row r="42" spans="1:6" x14ac:dyDescent="0.25">
      <c r="A42" s="2"/>
      <c r="B42" s="2"/>
      <c r="C42" s="2"/>
      <c r="D42" s="85"/>
      <c r="E42" s="92"/>
    </row>
    <row r="43" spans="1:6" x14ac:dyDescent="0.25">
      <c r="A43" s="2"/>
      <c r="B43" s="2"/>
      <c r="C43" s="13"/>
      <c r="D43" s="85"/>
      <c r="E43" s="92"/>
    </row>
    <row r="44" spans="1:6" x14ac:dyDescent="0.25">
      <c r="A44" s="2"/>
      <c r="B44" s="2"/>
      <c r="C44" s="2"/>
      <c r="D44" s="85"/>
      <c r="E44" s="92"/>
    </row>
    <row r="45" spans="1:6" x14ac:dyDescent="0.25">
      <c r="A45" s="2"/>
      <c r="B45" s="2"/>
      <c r="C45" s="2"/>
      <c r="D45" s="85"/>
      <c r="E45" s="92"/>
    </row>
    <row r="46" spans="1:6" x14ac:dyDescent="0.25">
      <c r="A46" s="2"/>
      <c r="B46" s="2"/>
      <c r="C46" s="2"/>
      <c r="D46" s="85"/>
      <c r="E46" s="92"/>
    </row>
    <row r="47" spans="1:6" x14ac:dyDescent="0.25">
      <c r="A47" s="2"/>
      <c r="B47" s="2"/>
      <c r="C47" s="2"/>
      <c r="D47" s="85"/>
      <c r="E47" s="92"/>
    </row>
    <row r="48" spans="1:6" x14ac:dyDescent="0.25">
      <c r="A48" s="2"/>
      <c r="B48" s="2"/>
      <c r="C48" s="2"/>
      <c r="D48" s="85"/>
      <c r="E48" s="92"/>
    </row>
    <row r="49" spans="1:6" x14ac:dyDescent="0.25">
      <c r="A49" s="2"/>
      <c r="B49" s="2"/>
      <c r="C49" s="13"/>
      <c r="D49" s="85"/>
      <c r="E49" s="92"/>
    </row>
    <row r="50" spans="1:6" x14ac:dyDescent="0.25">
      <c r="A50" s="2"/>
      <c r="B50" s="2"/>
      <c r="C50" s="2"/>
      <c r="D50" s="85"/>
      <c r="E50" s="92"/>
    </row>
    <row r="51" spans="1:6" x14ac:dyDescent="0.25">
      <c r="A51" s="2"/>
      <c r="B51" s="2"/>
      <c r="C51" s="2"/>
      <c r="D51" s="85"/>
      <c r="E51" s="93"/>
      <c r="F51" s="92"/>
    </row>
    <row r="52" spans="1:6" x14ac:dyDescent="0.25">
      <c r="A52" s="2"/>
      <c r="B52" s="2"/>
      <c r="C52" s="2"/>
      <c r="D52" s="85"/>
      <c r="E52" s="92"/>
    </row>
    <row r="53" spans="1:6" ht="15.6" x14ac:dyDescent="0.3">
      <c r="A53" s="13"/>
      <c r="B53" s="13"/>
      <c r="C53" s="13"/>
      <c r="D53" s="85"/>
      <c r="E53" s="79"/>
      <c r="F53" s="79"/>
    </row>
    <row r="54" spans="1:6" x14ac:dyDescent="0.25">
      <c r="A54" s="2"/>
      <c r="B54" s="2"/>
      <c r="C54" s="2"/>
      <c r="D54" s="85"/>
      <c r="E54" s="92"/>
    </row>
    <row r="55" spans="1:6" x14ac:dyDescent="0.25">
      <c r="A55" s="13"/>
      <c r="B55" s="2"/>
      <c r="C55" s="2"/>
      <c r="D55" s="85"/>
      <c r="E55" s="92"/>
    </row>
    <row r="56" spans="1:6" x14ac:dyDescent="0.25">
      <c r="A56" s="2"/>
      <c r="B56" s="2"/>
      <c r="C56" s="2"/>
      <c r="D56" s="85"/>
      <c r="E56" s="92"/>
    </row>
    <row r="57" spans="1:6" x14ac:dyDescent="0.25">
      <c r="A57" s="2"/>
      <c r="B57" s="2"/>
      <c r="C57" s="2"/>
      <c r="D57" s="85"/>
      <c r="E57" s="92"/>
    </row>
    <row r="58" spans="1:6" x14ac:dyDescent="0.25">
      <c r="A58" s="2"/>
      <c r="B58" s="2"/>
      <c r="C58" s="2"/>
      <c r="D58" s="85"/>
      <c r="E58" s="92"/>
    </row>
    <row r="59" spans="1:6" x14ac:dyDescent="0.25">
      <c r="A59" s="13"/>
      <c r="B59" s="2"/>
      <c r="C59" s="2"/>
      <c r="D59" s="85"/>
      <c r="E59" s="92"/>
    </row>
    <row r="60" spans="1:6" x14ac:dyDescent="0.25">
      <c r="A60" s="13"/>
      <c r="B60" s="2"/>
      <c r="C60" s="2"/>
      <c r="D60" s="85"/>
      <c r="E60" s="92"/>
    </row>
    <row r="61" spans="1:6" x14ac:dyDescent="0.25">
      <c r="A61" s="13"/>
      <c r="B61" s="2"/>
      <c r="C61" s="2"/>
      <c r="D61" s="85"/>
      <c r="E61" s="92"/>
    </row>
    <row r="62" spans="1:6" x14ac:dyDescent="0.25">
      <c r="A62" s="13"/>
      <c r="B62" s="13"/>
      <c r="C62" s="2"/>
      <c r="D62" s="85"/>
      <c r="E62" s="92"/>
    </row>
    <row r="63" spans="1:6" x14ac:dyDescent="0.25">
      <c r="A63" s="2"/>
      <c r="B63" s="2"/>
      <c r="C63" s="2"/>
      <c r="D63" s="85"/>
      <c r="E63" s="92"/>
    </row>
    <row r="64" spans="1:6" x14ac:dyDescent="0.25">
      <c r="A64" s="2"/>
      <c r="B64" s="2"/>
      <c r="C64" s="2"/>
      <c r="D64" s="85"/>
      <c r="E64" s="92"/>
    </row>
    <row r="65" spans="1:6" x14ac:dyDescent="0.25">
      <c r="A65" s="2"/>
      <c r="B65" s="2"/>
      <c r="C65" s="2"/>
      <c r="D65" s="85"/>
      <c r="E65" s="92"/>
    </row>
    <row r="66" spans="1:6" x14ac:dyDescent="0.25">
      <c r="A66" s="2"/>
      <c r="B66" s="2"/>
      <c r="C66" s="2"/>
      <c r="D66" s="85"/>
      <c r="E66" s="92"/>
    </row>
    <row r="67" spans="1:6" x14ac:dyDescent="0.25">
      <c r="A67" s="2"/>
      <c r="B67" s="2"/>
      <c r="C67" s="2"/>
      <c r="D67" s="85"/>
      <c r="E67" s="92"/>
    </row>
    <row r="68" spans="1:6" x14ac:dyDescent="0.25">
      <c r="A68" s="2"/>
      <c r="B68" s="2"/>
      <c r="C68" s="2"/>
      <c r="D68" s="85"/>
      <c r="E68" s="92"/>
    </row>
    <row r="69" spans="1:6" x14ac:dyDescent="0.25">
      <c r="A69" s="2"/>
      <c r="B69" s="2"/>
      <c r="C69" s="2"/>
      <c r="D69" s="85"/>
      <c r="E69" s="92"/>
    </row>
    <row r="70" spans="1:6" x14ac:dyDescent="0.25">
      <c r="A70" s="2"/>
      <c r="B70" s="2"/>
      <c r="C70" s="2"/>
      <c r="D70" s="85"/>
      <c r="E70" s="92"/>
    </row>
    <row r="71" spans="1:6" x14ac:dyDescent="0.25">
      <c r="A71" s="2"/>
      <c r="B71" s="2"/>
      <c r="C71" s="2"/>
      <c r="D71" s="85"/>
      <c r="E71" s="92"/>
    </row>
    <row r="72" spans="1:6" x14ac:dyDescent="0.25">
      <c r="A72" s="2"/>
      <c r="B72" s="2"/>
      <c r="C72" s="2"/>
      <c r="D72" s="85"/>
      <c r="E72" s="92"/>
    </row>
    <row r="73" spans="1:6" x14ac:dyDescent="0.25">
      <c r="A73" s="2"/>
      <c r="B73" s="2"/>
      <c r="C73" s="2"/>
      <c r="D73" s="85"/>
      <c r="E73" s="92"/>
    </row>
    <row r="74" spans="1:6" x14ac:dyDescent="0.25">
      <c r="A74" s="2"/>
      <c r="B74" s="2"/>
      <c r="C74" s="2"/>
      <c r="D74" s="85"/>
      <c r="E74" s="92"/>
    </row>
    <row r="75" spans="1:6" x14ac:dyDescent="0.25">
      <c r="A75" s="2"/>
      <c r="B75" s="2"/>
      <c r="C75" s="2"/>
      <c r="D75" s="85"/>
      <c r="E75" s="92"/>
    </row>
    <row r="76" spans="1:6" x14ac:dyDescent="0.25">
      <c r="A76" s="2"/>
      <c r="B76" s="2"/>
      <c r="C76" s="2"/>
      <c r="D76" s="85"/>
      <c r="E76" s="92"/>
    </row>
    <row r="77" spans="1:6" x14ac:dyDescent="0.25">
      <c r="A77" s="2"/>
      <c r="B77" s="2"/>
      <c r="C77" s="2"/>
      <c r="D77" s="85"/>
      <c r="E77" s="92"/>
    </row>
    <row r="78" spans="1:6" ht="15.6" x14ac:dyDescent="0.3">
      <c r="A78" s="13"/>
      <c r="B78" s="13"/>
      <c r="C78" s="13"/>
      <c r="D78" s="85"/>
      <c r="E78" s="79"/>
      <c r="F78" s="94"/>
    </row>
    <row r="79" spans="1:6" x14ac:dyDescent="0.25">
      <c r="A79" s="2"/>
      <c r="B79" s="2"/>
      <c r="C79" s="2"/>
      <c r="D79" s="85"/>
      <c r="E79" s="92"/>
    </row>
    <row r="80" spans="1:6" x14ac:dyDescent="0.25">
      <c r="A80" s="13"/>
      <c r="B80" s="13"/>
      <c r="C80" s="2"/>
      <c r="D80" s="85"/>
      <c r="E80" s="92"/>
    </row>
    <row r="81" spans="1:6" x14ac:dyDescent="0.25">
      <c r="A81" s="2"/>
      <c r="B81" s="2"/>
      <c r="C81" s="2"/>
      <c r="D81" s="85"/>
      <c r="E81" s="92"/>
      <c r="F81" s="92"/>
    </row>
    <row r="82" spans="1:6" x14ac:dyDescent="0.25">
      <c r="A82" s="2"/>
      <c r="B82" s="2"/>
      <c r="C82" s="2"/>
      <c r="D82" s="85"/>
      <c r="E82" s="92"/>
      <c r="F82" s="92"/>
    </row>
    <row r="83" spans="1:6" x14ac:dyDescent="0.25">
      <c r="A83" s="2"/>
      <c r="B83" s="2"/>
      <c r="C83" s="2"/>
      <c r="D83" s="85"/>
      <c r="E83" s="92"/>
      <c r="F83" s="92"/>
    </row>
    <row r="84" spans="1:6" x14ac:dyDescent="0.25">
      <c r="A84" s="2"/>
      <c r="B84" s="2"/>
      <c r="C84" s="2"/>
      <c r="D84" s="85"/>
      <c r="E84" s="95"/>
      <c r="F84" s="92"/>
    </row>
    <row r="85" spans="1:6" x14ac:dyDescent="0.25">
      <c r="A85" s="2"/>
      <c r="B85" s="2"/>
      <c r="C85" s="2"/>
      <c r="D85" s="85"/>
      <c r="E85" s="95"/>
      <c r="F85" s="92"/>
    </row>
    <row r="86" spans="1:6" x14ac:dyDescent="0.25">
      <c r="A86" s="2"/>
      <c r="B86" s="2"/>
      <c r="C86" s="2"/>
      <c r="D86" s="85"/>
      <c r="E86" s="95"/>
      <c r="F86" s="92"/>
    </row>
    <row r="87" spans="1:6" x14ac:dyDescent="0.25">
      <c r="A87" s="2"/>
      <c r="B87" s="2"/>
      <c r="C87" s="2"/>
      <c r="D87" s="85"/>
      <c r="E87" s="95"/>
      <c r="F87" s="92"/>
    </row>
    <row r="88" spans="1:6" x14ac:dyDescent="0.25">
      <c r="A88" s="2"/>
      <c r="B88" s="2"/>
      <c r="C88" s="2"/>
      <c r="D88" s="85"/>
      <c r="E88" s="95"/>
      <c r="F88" s="92"/>
    </row>
    <row r="89" spans="1:6" x14ac:dyDescent="0.25">
      <c r="A89" s="2"/>
      <c r="B89" s="2"/>
      <c r="C89" s="2"/>
      <c r="D89" s="85"/>
      <c r="E89" s="92"/>
      <c r="F89" s="92"/>
    </row>
    <row r="90" spans="1:6" x14ac:dyDescent="0.25">
      <c r="A90" s="2"/>
      <c r="B90" s="2"/>
      <c r="C90" s="2"/>
      <c r="D90" s="85"/>
      <c r="E90" s="92"/>
      <c r="F90" s="92"/>
    </row>
    <row r="91" spans="1:6" x14ac:dyDescent="0.25">
      <c r="A91" s="2"/>
      <c r="B91" s="2"/>
      <c r="C91" s="2"/>
      <c r="D91" s="85"/>
      <c r="E91" s="92"/>
      <c r="F91" s="92"/>
    </row>
    <row r="92" spans="1:6" x14ac:dyDescent="0.25">
      <c r="A92" s="2"/>
      <c r="B92" s="2"/>
      <c r="C92" s="2"/>
      <c r="D92" s="85"/>
      <c r="E92" s="92"/>
      <c r="F92" s="92"/>
    </row>
    <row r="93" spans="1:6" x14ac:dyDescent="0.25">
      <c r="A93" s="2"/>
      <c r="B93" s="2"/>
      <c r="C93" s="2"/>
      <c r="D93" s="85"/>
      <c r="E93" s="92"/>
      <c r="F93" s="92"/>
    </row>
    <row r="94" spans="1:6" x14ac:dyDescent="0.25">
      <c r="A94" s="2"/>
      <c r="B94" s="2"/>
      <c r="C94" s="2"/>
      <c r="D94" s="85"/>
      <c r="E94" s="92"/>
      <c r="F94" s="92"/>
    </row>
    <row r="95" spans="1:6" x14ac:dyDescent="0.25">
      <c r="A95" s="2"/>
      <c r="B95" s="2"/>
      <c r="C95" s="2"/>
      <c r="D95" s="85"/>
      <c r="E95" s="92"/>
      <c r="F95" s="92"/>
    </row>
    <row r="96" spans="1:6" ht="15.6" x14ac:dyDescent="0.3">
      <c r="A96" s="13"/>
      <c r="B96" s="13"/>
      <c r="C96" s="13"/>
      <c r="D96" s="85"/>
      <c r="E96" s="79"/>
      <c r="F96" s="79"/>
    </row>
    <row r="97" spans="1:6" x14ac:dyDescent="0.25">
      <c r="A97" s="2"/>
      <c r="B97" s="2"/>
      <c r="C97" s="2"/>
      <c r="D97" s="85"/>
      <c r="E97" s="92"/>
      <c r="F97" s="92"/>
    </row>
    <row r="98" spans="1:6" ht="15.6" x14ac:dyDescent="0.3">
      <c r="A98" s="13"/>
      <c r="B98" s="2"/>
      <c r="C98" s="2"/>
      <c r="D98" s="85"/>
      <c r="E98" s="79"/>
      <c r="F98" s="79"/>
    </row>
    <row r="99" spans="1:6" x14ac:dyDescent="0.25">
      <c r="A99" s="2"/>
      <c r="B99" s="2"/>
      <c r="C99" s="2"/>
      <c r="D99" s="85"/>
      <c r="E99" s="92"/>
      <c r="F99" s="92"/>
    </row>
    <row r="100" spans="1:6" ht="15.6" x14ac:dyDescent="0.3">
      <c r="A100" s="13"/>
      <c r="B100" s="13"/>
      <c r="C100" s="13"/>
      <c r="D100" s="85"/>
      <c r="E100" s="78"/>
      <c r="F100" s="78"/>
    </row>
    <row r="101" spans="1:6" x14ac:dyDescent="0.25">
      <c r="A101" s="2"/>
      <c r="B101" s="2"/>
      <c r="C101" s="2"/>
      <c r="D101" s="85"/>
      <c r="E101" s="92"/>
      <c r="F101" s="92"/>
    </row>
    <row r="102" spans="1:6" x14ac:dyDescent="0.25">
      <c r="A102" s="96"/>
      <c r="B102" s="2"/>
      <c r="C102" s="2"/>
      <c r="D102" s="85"/>
      <c r="E102" s="92"/>
      <c r="F102" s="92"/>
    </row>
    <row r="103" spans="1:6" x14ac:dyDescent="0.25">
      <c r="A103" s="13"/>
      <c r="B103" s="2"/>
      <c r="C103" s="2"/>
      <c r="D103" s="97"/>
      <c r="E103" s="92"/>
      <c r="F103" s="92"/>
    </row>
    <row r="104" spans="1:6" x14ac:dyDescent="0.25">
      <c r="A104" s="2"/>
      <c r="B104" s="2"/>
      <c r="C104" s="2"/>
      <c r="E104" s="92"/>
      <c r="F104" s="92"/>
    </row>
    <row r="105" spans="1:6" x14ac:dyDescent="0.25">
      <c r="A105" s="2"/>
      <c r="B105" s="2"/>
      <c r="C105" s="2"/>
      <c r="E105" s="92"/>
      <c r="F105" s="92"/>
    </row>
    <row r="106" spans="1:6" x14ac:dyDescent="0.25">
      <c r="A106" s="55"/>
      <c r="B106" s="98"/>
      <c r="C106" s="55"/>
      <c r="E106" s="92"/>
      <c r="F106" s="92"/>
    </row>
    <row r="107" spans="1:6" x14ac:dyDescent="0.25">
      <c r="A107" s="2"/>
      <c r="B107" s="2"/>
      <c r="C107" s="98"/>
      <c r="E107" s="92"/>
      <c r="F107" s="92"/>
    </row>
    <row r="108" spans="1:6" x14ac:dyDescent="0.25">
      <c r="A108" s="2"/>
      <c r="B108" s="2"/>
      <c r="C108" s="2"/>
      <c r="E108" s="92"/>
      <c r="F108" s="92"/>
    </row>
    <row r="109" spans="1:6" x14ac:dyDescent="0.25">
      <c r="A109" s="2"/>
      <c r="B109" s="2"/>
      <c r="C109" s="2"/>
      <c r="E109" s="92"/>
      <c r="F109" s="92"/>
    </row>
    <row r="110" spans="1:6" x14ac:dyDescent="0.25">
      <c r="A110" s="55"/>
      <c r="B110" s="55"/>
      <c r="C110" s="55"/>
      <c r="E110" s="80"/>
      <c r="F110" s="80"/>
    </row>
  </sheetData>
  <mergeCells count="4">
    <mergeCell ref="A3:C4"/>
    <mergeCell ref="A6:C6"/>
    <mergeCell ref="A21:C21"/>
    <mergeCell ref="A8:C8"/>
  </mergeCells>
  <phoneticPr fontId="0" type="noConversion"/>
  <hyperlinks>
    <hyperlink ref="G3" location="G!P.pielikumi.A1" display="Uz pielikumu" xr:uid="{00000000-0004-0000-0300-000000000000}"/>
  </hyperlinks>
  <pageMargins left="0.74803149606299213" right="0" top="0.98425196850393704" bottom="0.98425196850393704" header="0.51181102362204722" footer="0.51181102362204722"/>
  <pageSetup paperSize="9" firstPageNumber="14" orientation="portrait" verticalDpi="300" r:id="rId1"/>
  <headerFooter alignWithMargins="0">
    <oddHeader>&amp;CSIA "AADSO"   
 Gada pārskats par 2018.gadu</oddHeader>
    <oddFooter>&amp;C&amp;P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43"/>
  <sheetViews>
    <sheetView view="pageBreakPreview" zoomScaleSheetLayoutView="100" workbookViewId="0">
      <selection activeCell="E31" sqref="E31"/>
    </sheetView>
  </sheetViews>
  <sheetFormatPr defaultRowHeight="15" x14ac:dyDescent="0.25"/>
  <cols>
    <col min="1" max="2" width="16.6640625" style="1" customWidth="1"/>
    <col min="3" max="3" width="19.6640625" style="1" customWidth="1"/>
    <col min="4" max="4" width="6.6640625" style="99" customWidth="1"/>
    <col min="5" max="5" width="13.88671875" style="67" customWidth="1"/>
    <col min="6" max="6" width="14.109375" style="67" customWidth="1"/>
    <col min="7" max="7" width="9.109375" style="100" customWidth="1"/>
  </cols>
  <sheetData>
    <row r="1" spans="1:7" s="1" customFormat="1" ht="15.6" x14ac:dyDescent="0.3">
      <c r="A1" s="29" t="s">
        <v>223</v>
      </c>
      <c r="B1" s="29" t="s">
        <v>401</v>
      </c>
      <c r="C1" s="29" t="s">
        <v>379</v>
      </c>
      <c r="D1" s="194"/>
      <c r="E1" s="194"/>
      <c r="F1" s="67"/>
      <c r="G1" s="100"/>
    </row>
    <row r="2" spans="1:7" s="1" customFormat="1" x14ac:dyDescent="0.25">
      <c r="D2" s="101"/>
      <c r="E2" s="67"/>
      <c r="F2" s="67"/>
      <c r="G2" s="100"/>
    </row>
    <row r="3" spans="1:7" s="1" customFormat="1" x14ac:dyDescent="0.25">
      <c r="D3" s="84"/>
      <c r="E3" s="67"/>
      <c r="F3" s="67"/>
      <c r="G3" s="100"/>
    </row>
    <row r="4" spans="1:7" s="10" customFormat="1" ht="13.5" customHeight="1" x14ac:dyDescent="0.3">
      <c r="A4" s="419" t="s">
        <v>72</v>
      </c>
      <c r="B4" s="419"/>
      <c r="C4" s="419"/>
      <c r="D4" s="200" t="str">
        <f>aktivs!D3</f>
        <v>Piezīmes</v>
      </c>
      <c r="E4" s="203">
        <v>2018</v>
      </c>
      <c r="F4" s="203">
        <v>2017</v>
      </c>
      <c r="G4" s="102" t="s">
        <v>57</v>
      </c>
    </row>
    <row r="5" spans="1:7" s="10" customFormat="1" ht="13.8" thickBot="1" x14ac:dyDescent="0.3">
      <c r="A5" s="419"/>
      <c r="B5" s="419"/>
      <c r="C5" s="419"/>
      <c r="D5" s="200" t="str">
        <f>aktivs!D4</f>
        <v>numurs</v>
      </c>
      <c r="E5" s="204" t="s">
        <v>125</v>
      </c>
      <c r="F5" s="204" t="s">
        <v>125</v>
      </c>
      <c r="G5" s="103"/>
    </row>
    <row r="6" spans="1:7" s="10" customFormat="1" ht="13.8" thickTop="1" x14ac:dyDescent="0.25">
      <c r="A6" s="422"/>
      <c r="B6" s="422"/>
      <c r="C6" s="422"/>
      <c r="D6" s="85"/>
      <c r="G6" s="103"/>
    </row>
    <row r="7" spans="1:7" ht="13.5" customHeight="1" x14ac:dyDescent="0.25">
      <c r="A7" s="104" t="s">
        <v>261</v>
      </c>
      <c r="B7" s="3"/>
      <c r="C7" s="3"/>
      <c r="D7" s="105"/>
    </row>
    <row r="8" spans="1:7" ht="14.25" customHeight="1" x14ac:dyDescent="0.25">
      <c r="A8" s="3" t="s">
        <v>73</v>
      </c>
      <c r="B8" s="3"/>
      <c r="C8" s="3"/>
      <c r="D8" s="106"/>
      <c r="E8" s="107">
        <v>473000</v>
      </c>
      <c r="F8" s="107">
        <v>473000</v>
      </c>
    </row>
    <row r="9" spans="1:7" hidden="1" x14ac:dyDescent="0.25">
      <c r="A9" s="3" t="s">
        <v>296</v>
      </c>
      <c r="B9" s="3"/>
      <c r="C9" s="3"/>
      <c r="D9" s="108"/>
      <c r="E9" s="107"/>
      <c r="F9" s="107"/>
    </row>
    <row r="10" spans="1:7" x14ac:dyDescent="0.25">
      <c r="A10" s="423" t="s">
        <v>74</v>
      </c>
      <c r="B10" s="424"/>
      <c r="C10" s="104"/>
      <c r="D10" s="108"/>
      <c r="E10" s="107"/>
      <c r="F10" s="107"/>
    </row>
    <row r="11" spans="1:7" hidden="1" x14ac:dyDescent="0.25">
      <c r="A11" s="3" t="s">
        <v>298</v>
      </c>
      <c r="B11" s="3"/>
      <c r="C11" s="3"/>
      <c r="D11" s="108"/>
      <c r="E11" s="107"/>
      <c r="F11" s="107"/>
    </row>
    <row r="12" spans="1:7" x14ac:dyDescent="0.25">
      <c r="A12" s="3" t="s">
        <v>170</v>
      </c>
      <c r="B12" s="3"/>
      <c r="C12" s="3"/>
      <c r="D12" s="108"/>
      <c r="E12" s="107">
        <v>0</v>
      </c>
      <c r="F12" s="107">
        <v>0</v>
      </c>
    </row>
    <row r="13" spans="1:7" x14ac:dyDescent="0.25">
      <c r="A13" s="3" t="s">
        <v>224</v>
      </c>
      <c r="B13" s="3"/>
      <c r="C13" s="3"/>
      <c r="D13" s="108"/>
      <c r="E13" s="206">
        <f>F13+F14-22653</f>
        <v>584909</v>
      </c>
      <c r="F13" s="206">
        <v>562256</v>
      </c>
    </row>
    <row r="14" spans="1:7" x14ac:dyDescent="0.25">
      <c r="A14" s="3" t="s">
        <v>65</v>
      </c>
      <c r="B14" s="3"/>
      <c r="C14" s="3"/>
      <c r="D14" s="108"/>
      <c r="E14" s="206">
        <f>'P vai Z aprekins'!G24</f>
        <v>43892</v>
      </c>
      <c r="F14" s="206">
        <v>45306</v>
      </c>
    </row>
    <row r="15" spans="1:7" ht="16.5" customHeight="1" thickBot="1" x14ac:dyDescent="0.35">
      <c r="A15" s="104"/>
      <c r="B15" s="104"/>
      <c r="C15" s="333" t="s">
        <v>262</v>
      </c>
      <c r="D15" s="335">
        <v>7</v>
      </c>
      <c r="E15" s="211">
        <f>SUM(E8:E14)</f>
        <v>1101801</v>
      </c>
      <c r="F15" s="211">
        <f>SUM(F8:F14)</f>
        <v>1080562</v>
      </c>
    </row>
    <row r="16" spans="1:7" ht="13.5" hidden="1" customHeight="1" thickTop="1" x14ac:dyDescent="0.3">
      <c r="A16" s="104" t="s">
        <v>140</v>
      </c>
      <c r="B16" s="104"/>
      <c r="C16" s="104"/>
      <c r="D16" s="335"/>
      <c r="E16" s="212"/>
      <c r="F16" s="212"/>
    </row>
    <row r="17" spans="1:256" ht="14.25" hidden="1" customHeight="1" x14ac:dyDescent="0.25">
      <c r="A17" s="3" t="s">
        <v>75</v>
      </c>
      <c r="B17" s="3"/>
      <c r="C17" s="3"/>
      <c r="D17" s="335">
        <v>8</v>
      </c>
      <c r="E17" s="107">
        <v>0</v>
      </c>
      <c r="F17" s="107">
        <v>0</v>
      </c>
    </row>
    <row r="18" spans="1:256" ht="0.75" hidden="1" customHeight="1" x14ac:dyDescent="0.25">
      <c r="A18" s="3" t="s">
        <v>320</v>
      </c>
      <c r="B18" s="3"/>
      <c r="C18" s="3"/>
      <c r="D18" s="3"/>
      <c r="E18" s="107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</row>
    <row r="19" spans="1:256" ht="15.75" hidden="1" customHeight="1" thickBot="1" x14ac:dyDescent="0.35">
      <c r="A19" s="104"/>
      <c r="C19" s="205" t="s">
        <v>263</v>
      </c>
      <c r="D19" s="108"/>
      <c r="E19" s="211">
        <f>SUM(E17:E18)</f>
        <v>0</v>
      </c>
      <c r="F19" s="211">
        <f>F17</f>
        <v>0</v>
      </c>
    </row>
    <row r="20" spans="1:256" ht="15.6" thickTop="1" x14ac:dyDescent="0.25">
      <c r="A20" s="104" t="s">
        <v>264</v>
      </c>
      <c r="B20" s="3"/>
      <c r="C20" s="3"/>
      <c r="D20" s="108"/>
      <c r="E20" s="107"/>
      <c r="F20" s="107"/>
    </row>
    <row r="21" spans="1:256" x14ac:dyDescent="0.25">
      <c r="A21" s="104" t="s">
        <v>265</v>
      </c>
      <c r="B21" s="104"/>
      <c r="C21" s="3"/>
      <c r="D21" s="108"/>
      <c r="E21" s="107"/>
      <c r="F21" s="107"/>
    </row>
    <row r="22" spans="1:256" hidden="1" x14ac:dyDescent="0.25">
      <c r="A22" s="3" t="s">
        <v>269</v>
      </c>
      <c r="B22" s="3"/>
      <c r="C22" s="3"/>
      <c r="D22" s="335">
        <v>22</v>
      </c>
      <c r="E22" s="107"/>
      <c r="F22" s="107"/>
    </row>
    <row r="23" spans="1:256" hidden="1" x14ac:dyDescent="0.25">
      <c r="A23" s="3" t="s">
        <v>266</v>
      </c>
      <c r="B23" s="3"/>
      <c r="C23" s="3"/>
      <c r="D23" s="335">
        <v>23</v>
      </c>
      <c r="E23" s="107"/>
      <c r="F23" s="107"/>
    </row>
    <row r="24" spans="1:256" hidden="1" x14ac:dyDescent="0.25">
      <c r="A24" s="3" t="s">
        <v>267</v>
      </c>
      <c r="B24" s="3"/>
      <c r="C24" s="3"/>
      <c r="D24" s="335">
        <v>24</v>
      </c>
      <c r="E24" s="107"/>
      <c r="F24" s="107"/>
    </row>
    <row r="25" spans="1:256" x14ac:dyDescent="0.25">
      <c r="A25" s="3" t="s">
        <v>225</v>
      </c>
      <c r="B25" s="3"/>
      <c r="C25" s="3"/>
      <c r="D25" s="335">
        <v>8</v>
      </c>
      <c r="E25" s="107">
        <v>4129587</v>
      </c>
      <c r="F25" s="107">
        <v>4129587</v>
      </c>
    </row>
    <row r="26" spans="1:256" ht="15.6" x14ac:dyDescent="0.3">
      <c r="A26" s="104"/>
      <c r="C26" s="205" t="s">
        <v>197</v>
      </c>
      <c r="D26" s="108"/>
      <c r="E26" s="213">
        <f>SUM(E22:E25)</f>
        <v>4129587</v>
      </c>
      <c r="F26" s="213">
        <f>SUM(F22:F25)</f>
        <v>4129587</v>
      </c>
    </row>
    <row r="27" spans="1:256" x14ac:dyDescent="0.25">
      <c r="A27" s="104" t="s">
        <v>268</v>
      </c>
      <c r="B27" s="104"/>
      <c r="C27" s="3"/>
      <c r="D27" s="108"/>
      <c r="E27" s="107"/>
      <c r="F27" s="107"/>
    </row>
    <row r="28" spans="1:256" x14ac:dyDescent="0.25">
      <c r="A28" s="3" t="s">
        <v>76</v>
      </c>
      <c r="B28" s="3"/>
      <c r="C28" s="3"/>
      <c r="D28" s="335">
        <v>9</v>
      </c>
      <c r="E28" s="107">
        <v>34303</v>
      </c>
      <c r="F28" s="107">
        <v>45753</v>
      </c>
    </row>
    <row r="29" spans="1:256" x14ac:dyDescent="0.25">
      <c r="A29" s="3" t="s">
        <v>226</v>
      </c>
      <c r="B29" s="3"/>
      <c r="C29" s="3"/>
      <c r="D29" s="335">
        <v>10</v>
      </c>
      <c r="E29" s="107">
        <v>123005</v>
      </c>
      <c r="F29" s="107">
        <v>116726</v>
      </c>
    </row>
    <row r="30" spans="1:256" x14ac:dyDescent="0.25">
      <c r="A30" s="3" t="s">
        <v>225</v>
      </c>
      <c r="B30" s="3"/>
      <c r="C30" s="3"/>
      <c r="D30" s="335">
        <v>8</v>
      </c>
      <c r="E30" s="107">
        <v>608050</v>
      </c>
      <c r="F30" s="107">
        <v>608050</v>
      </c>
    </row>
    <row r="31" spans="1:256" ht="15.6" customHeight="1" x14ac:dyDescent="0.25">
      <c r="A31" s="3" t="s">
        <v>270</v>
      </c>
      <c r="B31" s="3"/>
      <c r="C31" s="3"/>
      <c r="D31" s="335">
        <v>30</v>
      </c>
      <c r="E31" s="107">
        <v>17273</v>
      </c>
      <c r="F31" s="107">
        <v>22688</v>
      </c>
    </row>
    <row r="32" spans="1:256" ht="0.6" customHeight="1" x14ac:dyDescent="0.25">
      <c r="A32" s="3" t="s">
        <v>297</v>
      </c>
      <c r="B32" s="3"/>
      <c r="C32" s="3"/>
      <c r="D32" s="335">
        <v>31</v>
      </c>
      <c r="E32" s="107"/>
      <c r="F32" s="107"/>
    </row>
    <row r="33" spans="1:8" x14ac:dyDescent="0.25">
      <c r="A33" s="3" t="s">
        <v>81</v>
      </c>
      <c r="B33" s="3"/>
      <c r="C33" s="3"/>
      <c r="D33" s="335">
        <v>11</v>
      </c>
      <c r="E33" s="107">
        <v>16023</v>
      </c>
      <c r="F33" s="107">
        <v>17005</v>
      </c>
    </row>
    <row r="34" spans="1:8" ht="15.6" x14ac:dyDescent="0.3">
      <c r="A34" s="104"/>
      <c r="C34" s="205" t="s">
        <v>271</v>
      </c>
      <c r="D34" s="108"/>
      <c r="E34" s="213">
        <f>SUM(E28:E33)</f>
        <v>798654</v>
      </c>
      <c r="F34" s="213">
        <f>SUM(F28:F33)</f>
        <v>810222</v>
      </c>
    </row>
    <row r="35" spans="1:8" ht="16.2" thickBot="1" x14ac:dyDescent="0.35">
      <c r="A35" s="104"/>
      <c r="B35" s="3"/>
      <c r="C35" s="205" t="s">
        <v>272</v>
      </c>
      <c r="D35" s="105"/>
      <c r="E35" s="211">
        <f>E26+E34</f>
        <v>4928241</v>
      </c>
      <c r="F35" s="211">
        <f>F26+F34</f>
        <v>4939809</v>
      </c>
      <c r="G35" s="100" t="s">
        <v>82</v>
      </c>
    </row>
    <row r="36" spans="1:8" ht="16.8" thickTop="1" thickBot="1" x14ac:dyDescent="0.35">
      <c r="B36" s="104"/>
      <c r="C36" s="202" t="s">
        <v>83</v>
      </c>
      <c r="D36" s="108"/>
      <c r="E36" s="217">
        <f>E15+E19+E35</f>
        <v>6030042</v>
      </c>
      <c r="F36" s="217">
        <f>F15+F19+F35</f>
        <v>6020371</v>
      </c>
      <c r="G36" s="109"/>
      <c r="H36" s="109" t="b">
        <f>F36=aktivs!F38</f>
        <v>1</v>
      </c>
    </row>
    <row r="37" spans="1:8" ht="15.6" thickTop="1" x14ac:dyDescent="0.25">
      <c r="D37" s="101"/>
      <c r="E37" s="92"/>
      <c r="F37" s="92"/>
    </row>
    <row r="38" spans="1:8" x14ac:dyDescent="0.25">
      <c r="A38" t="str">
        <f>aktivs!A40</f>
        <v>Pielikums no 7. līdz 18. lapai ir neatņemama šī finansu pārskata sastāvdaļa</v>
      </c>
      <c r="B38"/>
      <c r="C38"/>
      <c r="D38" s="290"/>
      <c r="E38" s="291"/>
      <c r="F38" s="291"/>
      <c r="G38" s="17"/>
    </row>
    <row r="39" spans="1:8" x14ac:dyDescent="0.25">
      <c r="D39" s="101"/>
      <c r="E39" s="92"/>
      <c r="F39" s="92"/>
    </row>
    <row r="40" spans="1:8" s="23" customFormat="1" ht="13.8" x14ac:dyDescent="0.25">
      <c r="A40" s="23" t="s">
        <v>242</v>
      </c>
    </row>
    <row r="41" spans="1:8" s="64" customFormat="1" x14ac:dyDescent="0.25">
      <c r="F41" s="50"/>
    </row>
    <row r="42" spans="1:8" x14ac:dyDescent="0.25">
      <c r="A42" s="3"/>
      <c r="B42" s="3"/>
      <c r="C42" s="110"/>
      <c r="D42" s="105"/>
      <c r="E42" s="92"/>
      <c r="F42" s="92"/>
    </row>
    <row r="43" spans="1:8" x14ac:dyDescent="0.25">
      <c r="D43" s="101"/>
      <c r="E43" s="92"/>
      <c r="F43" s="92"/>
    </row>
  </sheetData>
  <mergeCells count="3">
    <mergeCell ref="A4:C5"/>
    <mergeCell ref="A6:C6"/>
    <mergeCell ref="A10:B10"/>
  </mergeCells>
  <phoneticPr fontId="0" type="noConversion"/>
  <hyperlinks>
    <hyperlink ref="G4" location="G!P.pielikumi.A1" display="Uz pielikumu" xr:uid="{00000000-0004-0000-0400-000000000000}"/>
  </hyperlinks>
  <pageMargins left="0.74803149606299213" right="0" top="0.98425196850393704" bottom="0.98425196850393704" header="0.51181102362204722" footer="0.51181102362204722"/>
  <pageSetup paperSize="9" firstPageNumber="14" orientation="portrait" verticalDpi="300" r:id="rId1"/>
  <headerFooter alignWithMargins="0">
    <oddHeader>&amp;CSIA "AADSO"   
 Gada pārskats par 2018.gadu</oddHeader>
    <oddFooter>&amp;C&amp;P</oddFooter>
  </headerFooter>
  <rowBreaks count="1" manualBreakCount="1">
    <brk id="43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9"/>
  <sheetViews>
    <sheetView view="pageBreakPreview" zoomScaleSheetLayoutView="100" workbookViewId="0">
      <selection activeCell="H28" sqref="H28"/>
    </sheetView>
  </sheetViews>
  <sheetFormatPr defaultColWidth="6.5546875" defaultRowHeight="15" x14ac:dyDescent="0.25"/>
  <cols>
    <col min="1" max="4" width="6.5546875" style="64" customWidth="1"/>
    <col min="5" max="5" width="27.6640625" style="64" customWidth="1"/>
    <col min="6" max="6" width="6.109375" style="50" customWidth="1"/>
    <col min="7" max="8" width="13" style="64" customWidth="1"/>
    <col min="9" max="9" width="1.6640625" style="64" customWidth="1"/>
    <col min="10" max="10" width="10.6640625" style="64" customWidth="1"/>
    <col min="11" max="16384" width="6.5546875" style="64"/>
  </cols>
  <sheetData>
    <row r="1" spans="1:10" ht="15.6" x14ac:dyDescent="0.3">
      <c r="A1" s="65" t="s">
        <v>54</v>
      </c>
      <c r="B1" s="65"/>
      <c r="C1" s="65"/>
      <c r="D1" s="65"/>
      <c r="E1" s="65"/>
      <c r="F1" s="66"/>
    </row>
    <row r="2" spans="1:10" ht="15.6" x14ac:dyDescent="0.3">
      <c r="A2" s="65" t="s">
        <v>55</v>
      </c>
      <c r="B2" s="65"/>
      <c r="C2" s="65"/>
      <c r="D2" s="65"/>
      <c r="E2" s="65"/>
      <c r="F2" s="66"/>
    </row>
    <row r="3" spans="1:10" ht="15.6" x14ac:dyDescent="0.3">
      <c r="A3" s="65" t="s">
        <v>400</v>
      </c>
      <c r="B3" s="65"/>
      <c r="C3" s="65"/>
      <c r="D3" s="65"/>
      <c r="E3" s="65"/>
      <c r="F3" s="66"/>
    </row>
    <row r="5" spans="1:10" ht="16.2" x14ac:dyDescent="0.3">
      <c r="A5" s="67"/>
      <c r="B5" s="67"/>
      <c r="C5" s="67"/>
      <c r="D5" s="67"/>
      <c r="E5" s="67"/>
      <c r="F5" s="68" t="s">
        <v>56</v>
      </c>
      <c r="G5" s="298">
        <v>2018</v>
      </c>
      <c r="H5" s="298">
        <v>2017</v>
      </c>
      <c r="J5" s="69" t="s">
        <v>57</v>
      </c>
    </row>
    <row r="6" spans="1:10" ht="15.6" x14ac:dyDescent="0.3">
      <c r="A6" s="67"/>
      <c r="B6" s="67"/>
      <c r="C6" s="67"/>
      <c r="D6" s="67"/>
      <c r="E6" s="67"/>
      <c r="F6" s="68" t="s">
        <v>58</v>
      </c>
      <c r="G6" s="299" t="s">
        <v>125</v>
      </c>
      <c r="H6" s="299" t="s">
        <v>125</v>
      </c>
    </row>
    <row r="7" spans="1:10" ht="15.6" x14ac:dyDescent="0.3">
      <c r="A7" s="67"/>
      <c r="B7" s="67"/>
      <c r="C7" s="67"/>
      <c r="D7" s="67"/>
      <c r="E7" s="67"/>
      <c r="F7" s="70"/>
      <c r="G7" s="71"/>
      <c r="H7" s="71"/>
    </row>
    <row r="8" spans="1:10" x14ac:dyDescent="0.25">
      <c r="A8" s="72" t="s">
        <v>59</v>
      </c>
      <c r="B8" s="72"/>
      <c r="C8" s="72"/>
      <c r="D8" s="72"/>
      <c r="E8" s="72"/>
      <c r="F8" s="73">
        <v>12</v>
      </c>
      <c r="G8" s="400">
        <f>PZApiel!H17</f>
        <v>1448277</v>
      </c>
      <c r="H8" s="389">
        <v>2038077</v>
      </c>
      <c r="J8" s="263"/>
    </row>
    <row r="9" spans="1:10" x14ac:dyDescent="0.25">
      <c r="A9" s="386" t="s">
        <v>171</v>
      </c>
      <c r="B9" s="355"/>
      <c r="C9" s="355"/>
      <c r="D9" s="355"/>
      <c r="E9" s="355"/>
      <c r="F9" s="356"/>
      <c r="G9" s="401">
        <f>G8</f>
        <v>1448277</v>
      </c>
      <c r="H9" s="390">
        <v>2038077</v>
      </c>
      <c r="J9" s="263"/>
    </row>
    <row r="10" spans="1:10" x14ac:dyDescent="0.25">
      <c r="A10" s="425" t="s">
        <v>243</v>
      </c>
      <c r="B10" s="425"/>
      <c r="C10" s="425"/>
      <c r="D10" s="425"/>
      <c r="E10" s="425"/>
      <c r="F10" s="73">
        <v>13</v>
      </c>
      <c r="G10" s="400">
        <f>PZApiel!H41</f>
        <v>1332169</v>
      </c>
      <c r="H10" s="389">
        <v>2248300</v>
      </c>
      <c r="J10" s="263"/>
    </row>
    <row r="11" spans="1:10" ht="15.6" x14ac:dyDescent="0.3">
      <c r="A11" s="75" t="s">
        <v>60</v>
      </c>
      <c r="B11" s="75"/>
      <c r="C11" s="75"/>
      <c r="D11" s="75"/>
      <c r="E11" s="75"/>
      <c r="F11" s="76"/>
      <c r="G11" s="402">
        <f>G8-G10</f>
        <v>116108</v>
      </c>
      <c r="H11" s="391">
        <f>H8-H10</f>
        <v>-210223</v>
      </c>
      <c r="J11" s="263"/>
    </row>
    <row r="12" spans="1:10" x14ac:dyDescent="0.25">
      <c r="A12" s="74" t="s">
        <v>61</v>
      </c>
      <c r="B12" s="74"/>
      <c r="C12" s="74"/>
      <c r="D12" s="74"/>
      <c r="E12" s="74"/>
      <c r="F12" s="73">
        <v>14</v>
      </c>
      <c r="G12" s="403">
        <f>PZApiel!H49</f>
        <v>198</v>
      </c>
      <c r="H12" s="392">
        <v>487</v>
      </c>
    </row>
    <row r="13" spans="1:10" x14ac:dyDescent="0.25">
      <c r="A13" s="74" t="s">
        <v>62</v>
      </c>
      <c r="B13" s="74"/>
      <c r="C13" s="74"/>
      <c r="D13" s="74"/>
      <c r="E13" s="74"/>
      <c r="F13" s="73">
        <v>15</v>
      </c>
      <c r="G13" s="403">
        <f>PZApiel!H71</f>
        <v>83420</v>
      </c>
      <c r="H13" s="392">
        <v>113564</v>
      </c>
    </row>
    <row r="14" spans="1:10" x14ac:dyDescent="0.25">
      <c r="A14" s="74" t="s">
        <v>63</v>
      </c>
      <c r="B14" s="74"/>
      <c r="C14" s="74"/>
      <c r="D14" s="74"/>
      <c r="E14" s="74"/>
      <c r="F14" s="77">
        <v>16</v>
      </c>
      <c r="G14" s="403">
        <f>PZApiel!H80</f>
        <v>13971</v>
      </c>
      <c r="H14" s="392">
        <v>616356</v>
      </c>
    </row>
    <row r="15" spans="1:10" ht="14.4" customHeight="1" x14ac:dyDescent="0.25">
      <c r="A15" s="74" t="s">
        <v>64</v>
      </c>
      <c r="B15" s="74"/>
      <c r="C15" s="74"/>
      <c r="D15" s="74"/>
      <c r="E15" s="74"/>
      <c r="F15" s="77">
        <v>17</v>
      </c>
      <c r="G15" s="403">
        <f>PZApiel!H93</f>
        <v>2569</v>
      </c>
      <c r="H15" s="392">
        <v>246776</v>
      </c>
    </row>
    <row r="16" spans="1:10" ht="1.2" hidden="1" customHeight="1" x14ac:dyDescent="0.25">
      <c r="A16" s="74" t="s">
        <v>244</v>
      </c>
      <c r="B16" s="75"/>
      <c r="C16" s="75"/>
      <c r="D16" s="75"/>
      <c r="E16" s="75"/>
      <c r="F16" s="76"/>
      <c r="G16" s="403"/>
      <c r="H16" s="392"/>
    </row>
    <row r="17" spans="1:10" ht="1.2" hidden="1" customHeight="1" x14ac:dyDescent="0.25">
      <c r="A17" s="74" t="s">
        <v>245</v>
      </c>
      <c r="B17" s="75"/>
      <c r="C17" s="75"/>
      <c r="D17" s="75"/>
      <c r="E17" s="75"/>
      <c r="F17" s="76"/>
      <c r="G17" s="403"/>
      <c r="H17" s="392"/>
    </row>
    <row r="18" spans="1:10" hidden="1" x14ac:dyDescent="0.25">
      <c r="A18" s="328" t="s">
        <v>293</v>
      </c>
      <c r="B18" s="75"/>
      <c r="C18" s="75"/>
      <c r="D18" s="75"/>
      <c r="E18" s="75"/>
      <c r="F18" s="334"/>
      <c r="G18" s="403">
        <f>G19+G20</f>
        <v>0</v>
      </c>
      <c r="H18" s="392">
        <f>H19+H20</f>
        <v>0</v>
      </c>
    </row>
    <row r="19" spans="1:10" ht="0.75" hidden="1" customHeight="1" x14ac:dyDescent="0.25">
      <c r="A19" s="74" t="s">
        <v>246</v>
      </c>
      <c r="B19" s="75"/>
      <c r="C19" s="75"/>
      <c r="D19" s="75"/>
      <c r="E19" s="75"/>
      <c r="F19" s="76"/>
      <c r="G19" s="403"/>
      <c r="H19" s="392"/>
    </row>
    <row r="20" spans="1:10" ht="1.2" hidden="1" customHeight="1" x14ac:dyDescent="0.25">
      <c r="A20" s="74" t="s">
        <v>247</v>
      </c>
      <c r="B20" s="75"/>
      <c r="C20" s="75"/>
      <c r="D20" s="75"/>
      <c r="E20" s="75"/>
      <c r="F20" s="76"/>
      <c r="G20" s="403"/>
      <c r="H20" s="392"/>
    </row>
    <row r="21" spans="1:10" ht="16.2" thickBot="1" x14ac:dyDescent="0.35">
      <c r="A21" s="75" t="s">
        <v>248</v>
      </c>
      <c r="B21" s="75"/>
      <c r="C21" s="75"/>
      <c r="D21" s="75"/>
      <c r="E21" s="75"/>
      <c r="F21" s="76"/>
      <c r="G21" s="404">
        <f>G11-G12-G13+G14-G15-G18</f>
        <v>43892</v>
      </c>
      <c r="H21" s="393">
        <f>H11-H12-H13+H14-H15-H18</f>
        <v>45306</v>
      </c>
    </row>
    <row r="22" spans="1:10" ht="15.6" thickTop="1" x14ac:dyDescent="0.25">
      <c r="A22" s="74" t="s">
        <v>249</v>
      </c>
      <c r="B22" s="74"/>
      <c r="C22" s="74"/>
      <c r="D22" s="74"/>
      <c r="E22" s="74"/>
      <c r="F22" s="73"/>
      <c r="G22" s="405">
        <v>0</v>
      </c>
      <c r="H22" s="394">
        <v>0</v>
      </c>
    </row>
    <row r="23" spans="1:10" ht="16.2" thickBot="1" x14ac:dyDescent="0.35">
      <c r="A23" s="75" t="s">
        <v>250</v>
      </c>
      <c r="B23" s="74"/>
      <c r="C23" s="74"/>
      <c r="D23" s="74"/>
      <c r="E23" s="74"/>
      <c r="F23" s="73"/>
      <c r="G23" s="406">
        <f>G21+G22</f>
        <v>43892</v>
      </c>
      <c r="H23" s="395">
        <f>H21+H22</f>
        <v>45306</v>
      </c>
    </row>
    <row r="24" spans="1:10" ht="16.8" thickTop="1" thickBot="1" x14ac:dyDescent="0.35">
      <c r="A24" s="223" t="s">
        <v>65</v>
      </c>
      <c r="B24" s="223"/>
      <c r="C24" s="223"/>
      <c r="D24" s="223"/>
      <c r="E24" s="223"/>
      <c r="F24" s="224"/>
      <c r="G24" s="407">
        <f>G23</f>
        <v>43892</v>
      </c>
      <c r="H24" s="396">
        <f>H23</f>
        <v>45306</v>
      </c>
      <c r="J24" s="263"/>
    </row>
    <row r="25" spans="1:10" ht="15.6" thickTop="1" x14ac:dyDescent="0.25">
      <c r="A25" s="74"/>
      <c r="B25" s="74"/>
      <c r="C25" s="74"/>
      <c r="D25" s="74"/>
      <c r="E25" s="74"/>
      <c r="F25" s="76"/>
    </row>
    <row r="26" spans="1:10" x14ac:dyDescent="0.25">
      <c r="A26" s="74"/>
      <c r="B26" s="74"/>
      <c r="C26" s="74"/>
      <c r="D26" s="74"/>
      <c r="E26" s="74"/>
    </row>
    <row r="27" spans="1:10" s="22" customFormat="1" x14ac:dyDescent="0.25">
      <c r="A27" s="23" t="str">
        <f>pasivs!A38</f>
        <v>Pielikums no 7. līdz 18. lapai ir neatņemama šī finansu pārskata sastāvdaļa</v>
      </c>
      <c r="B27" s="23"/>
      <c r="C27" s="264"/>
      <c r="D27" s="23"/>
      <c r="E27" s="23"/>
      <c r="F27" s="41"/>
    </row>
    <row r="28" spans="1:10" x14ac:dyDescent="0.25">
      <c r="A28" s="74"/>
      <c r="B28" s="74"/>
      <c r="C28" s="74"/>
      <c r="D28" s="74"/>
      <c r="E28" s="74"/>
    </row>
    <row r="29" spans="1:10" s="23" customFormat="1" ht="13.8" x14ac:dyDescent="0.25">
      <c r="A29" s="23" t="s">
        <v>328</v>
      </c>
    </row>
  </sheetData>
  <mergeCells count="1">
    <mergeCell ref="A10:E10"/>
  </mergeCells>
  <phoneticPr fontId="0" type="noConversion"/>
  <hyperlinks>
    <hyperlink ref="J5" location="G!P.pielikumi.A1" display="Uz pielikumu" xr:uid="{00000000-0004-0000-0500-000000000000}"/>
  </hyperlinks>
  <pageMargins left="0.74803149606299213" right="0" top="0.98425196850393704" bottom="0.98425196850393704" header="0.51181102362204722" footer="0.51181102362204722"/>
  <pageSetup paperSize="9" firstPageNumber="14" orientation="portrait" verticalDpi="300" r:id="rId1"/>
  <headerFooter alignWithMargins="0">
    <oddHeader>&amp;CSIA "AADSO"   
 Gada pārskats par 2018.gadu</oddHeader>
    <oddFooter>&amp;C&amp;P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47"/>
  <sheetViews>
    <sheetView view="pageBreakPreview" zoomScaleNormal="130" zoomScaleSheetLayoutView="100" workbookViewId="0">
      <selection activeCell="G31" sqref="G31"/>
    </sheetView>
  </sheetViews>
  <sheetFormatPr defaultRowHeight="13.2" x14ac:dyDescent="0.25"/>
  <cols>
    <col min="1" max="1" width="8.5546875" customWidth="1"/>
    <col min="2" max="2" width="28.88671875" customWidth="1"/>
    <col min="3" max="3" width="0.33203125" customWidth="1"/>
    <col min="4" max="5" width="10.44140625" customWidth="1"/>
    <col min="6" max="6" width="11.6640625" customWidth="1"/>
    <col min="7" max="7" width="10.6640625" customWidth="1"/>
    <col min="8" max="8" width="12.109375" style="10" customWidth="1"/>
    <col min="9" max="10" width="9.109375" style="115" customWidth="1"/>
  </cols>
  <sheetData>
    <row r="1" spans="1:18" s="22" customFormat="1" ht="15.6" x14ac:dyDescent="0.3">
      <c r="A1" s="218" t="s">
        <v>19</v>
      </c>
      <c r="B1" s="63"/>
      <c r="C1" s="63"/>
      <c r="D1" s="63"/>
      <c r="E1" s="63"/>
      <c r="F1" s="63"/>
      <c r="G1" s="63"/>
      <c r="H1" s="227"/>
      <c r="I1" s="228"/>
      <c r="J1" s="228"/>
    </row>
    <row r="2" spans="1:18" ht="12" customHeight="1" x14ac:dyDescent="0.25">
      <c r="A2" s="10"/>
      <c r="B2" s="10"/>
      <c r="C2" s="10"/>
      <c r="D2" s="10"/>
      <c r="E2" s="10"/>
      <c r="F2" s="10"/>
      <c r="G2" s="10"/>
      <c r="H2" s="53"/>
    </row>
    <row r="3" spans="1:18" hidden="1" x14ac:dyDescent="0.25">
      <c r="A3" s="331" t="s">
        <v>192</v>
      </c>
      <c r="B3" s="10"/>
      <c r="C3" s="10"/>
      <c r="D3" s="10"/>
      <c r="E3" s="10"/>
      <c r="F3" s="10"/>
      <c r="G3" s="10"/>
      <c r="H3" s="53"/>
    </row>
    <row r="4" spans="1:18" s="115" customFormat="1" hidden="1" x14ac:dyDescent="0.25">
      <c r="A4" s="10" t="s">
        <v>104</v>
      </c>
      <c r="B4" s="10"/>
      <c r="C4" s="10"/>
      <c r="D4" s="10"/>
      <c r="E4" s="10"/>
      <c r="F4" s="10"/>
      <c r="G4" s="10"/>
      <c r="H4" s="53"/>
      <c r="K4"/>
      <c r="L4"/>
      <c r="M4"/>
      <c r="N4"/>
      <c r="O4"/>
      <c r="P4"/>
      <c r="Q4"/>
      <c r="R4"/>
    </row>
    <row r="5" spans="1:18" s="115" customFormat="1" hidden="1" x14ac:dyDescent="0.25">
      <c r="A5" s="10"/>
      <c r="B5" s="10"/>
      <c r="C5" s="10"/>
      <c r="D5" s="10"/>
      <c r="E5" s="10"/>
      <c r="F5" s="10"/>
      <c r="G5" s="10"/>
      <c r="H5" s="53"/>
      <c r="K5"/>
      <c r="L5"/>
      <c r="M5"/>
      <c r="N5"/>
      <c r="O5"/>
      <c r="P5"/>
      <c r="Q5"/>
      <c r="R5"/>
    </row>
    <row r="6" spans="1:18" s="115" customFormat="1" ht="21" hidden="1" x14ac:dyDescent="0.25">
      <c r="A6" s="455"/>
      <c r="B6" s="456"/>
      <c r="C6" s="456"/>
      <c r="D6" s="456"/>
      <c r="E6" s="456"/>
      <c r="F6" s="457"/>
      <c r="G6" s="301" t="s">
        <v>280</v>
      </c>
      <c r="H6" s="196"/>
      <c r="K6"/>
      <c r="L6"/>
      <c r="M6"/>
      <c r="N6"/>
      <c r="O6"/>
      <c r="P6"/>
      <c r="Q6"/>
      <c r="R6"/>
    </row>
    <row r="7" spans="1:18" s="115" customFormat="1" hidden="1" x14ac:dyDescent="0.25">
      <c r="A7" s="458" t="s">
        <v>105</v>
      </c>
      <c r="B7" s="459"/>
      <c r="C7" s="459"/>
      <c r="D7" s="459"/>
      <c r="E7" s="459"/>
      <c r="F7" s="460"/>
      <c r="G7" s="302"/>
      <c r="H7" s="197"/>
      <c r="K7"/>
      <c r="L7"/>
      <c r="M7"/>
      <c r="N7"/>
      <c r="O7"/>
      <c r="P7"/>
      <c r="Q7"/>
      <c r="R7"/>
    </row>
    <row r="8" spans="1:18" s="115" customFormat="1" hidden="1" x14ac:dyDescent="0.25">
      <c r="A8" s="461" t="s">
        <v>235</v>
      </c>
      <c r="B8" s="462"/>
      <c r="C8" s="462"/>
      <c r="D8" s="462"/>
      <c r="E8" s="462"/>
      <c r="F8" s="463"/>
      <c r="G8" s="303"/>
      <c r="H8" s="289"/>
      <c r="K8" s="10"/>
      <c r="L8" s="10"/>
      <c r="M8" s="10"/>
      <c r="N8" s="10"/>
      <c r="O8" s="10"/>
      <c r="P8" s="10"/>
      <c r="Q8" s="10"/>
      <c r="R8" s="10"/>
    </row>
    <row r="9" spans="1:18" s="115" customFormat="1" hidden="1" x14ac:dyDescent="0.25">
      <c r="A9" s="320" t="s">
        <v>274</v>
      </c>
      <c r="B9" s="318"/>
      <c r="C9" s="318"/>
      <c r="D9" s="318"/>
      <c r="E9" s="318"/>
      <c r="F9" s="319"/>
      <c r="G9" s="303"/>
      <c r="H9" s="289"/>
      <c r="K9" s="10"/>
      <c r="L9" s="10"/>
      <c r="M9" s="10"/>
      <c r="N9" s="10"/>
      <c r="O9" s="10"/>
      <c r="P9" s="10"/>
      <c r="Q9" s="10"/>
      <c r="R9" s="10"/>
    </row>
    <row r="10" spans="1:18" s="115" customFormat="1" hidden="1" x14ac:dyDescent="0.25">
      <c r="A10" s="320" t="s">
        <v>275</v>
      </c>
      <c r="B10" s="318"/>
      <c r="C10" s="318"/>
      <c r="D10" s="318"/>
      <c r="E10" s="318"/>
      <c r="F10" s="319"/>
      <c r="G10" s="303"/>
      <c r="H10" s="289"/>
      <c r="K10" s="10"/>
      <c r="L10" s="10"/>
      <c r="M10" s="10"/>
      <c r="N10" s="10"/>
      <c r="O10" s="10"/>
      <c r="P10" s="10"/>
      <c r="Q10" s="10"/>
      <c r="R10" s="10"/>
    </row>
    <row r="11" spans="1:18" s="115" customFormat="1" hidden="1" x14ac:dyDescent="0.25">
      <c r="A11" s="461" t="s">
        <v>273</v>
      </c>
      <c r="B11" s="462"/>
      <c r="C11" s="462"/>
      <c r="D11" s="462"/>
      <c r="E11" s="462"/>
      <c r="F11" s="463"/>
      <c r="G11" s="303">
        <f>G8+G9-G10</f>
        <v>0</v>
      </c>
      <c r="H11" s="289"/>
      <c r="K11" s="10"/>
      <c r="L11" s="10"/>
      <c r="M11" s="10"/>
      <c r="N11" s="10"/>
      <c r="O11" s="10"/>
      <c r="P11" s="10"/>
      <c r="Q11" s="10"/>
      <c r="R11" s="10"/>
    </row>
    <row r="12" spans="1:18" s="270" customFormat="1" hidden="1" x14ac:dyDescent="0.25">
      <c r="A12" s="466" t="s">
        <v>276</v>
      </c>
      <c r="B12" s="467"/>
      <c r="C12" s="467"/>
      <c r="D12" s="467"/>
      <c r="E12" s="467"/>
      <c r="F12" s="468"/>
      <c r="G12" s="304"/>
      <c r="H12" s="269"/>
      <c r="K12" s="86"/>
      <c r="L12" s="86"/>
      <c r="M12" s="86"/>
      <c r="N12" s="86"/>
      <c r="O12" s="86"/>
      <c r="P12" s="86"/>
      <c r="Q12" s="86"/>
      <c r="R12" s="86"/>
    </row>
    <row r="13" spans="1:18" s="115" customFormat="1" hidden="1" x14ac:dyDescent="0.25">
      <c r="A13" s="477" t="s">
        <v>277</v>
      </c>
      <c r="B13" s="478"/>
      <c r="C13" s="478"/>
      <c r="D13" s="478"/>
      <c r="E13" s="478"/>
      <c r="F13" s="479"/>
      <c r="G13" s="303"/>
      <c r="H13" s="289"/>
      <c r="K13" s="10"/>
      <c r="L13" s="10"/>
      <c r="M13" s="10"/>
      <c r="N13" s="10"/>
      <c r="O13" s="10"/>
      <c r="P13" s="10"/>
      <c r="Q13" s="10"/>
      <c r="R13" s="10"/>
    </row>
    <row r="14" spans="1:18" s="115" customFormat="1" hidden="1" x14ac:dyDescent="0.25">
      <c r="A14" s="474" t="s">
        <v>278</v>
      </c>
      <c r="B14" s="475"/>
      <c r="C14" s="475"/>
      <c r="D14" s="475"/>
      <c r="E14" s="475"/>
      <c r="F14" s="476"/>
      <c r="G14" s="305"/>
      <c r="H14" s="198"/>
      <c r="K14"/>
      <c r="L14"/>
      <c r="M14"/>
      <c r="N14"/>
      <c r="O14"/>
      <c r="P14"/>
      <c r="Q14"/>
      <c r="R14"/>
    </row>
    <row r="15" spans="1:18" s="115" customFormat="1" hidden="1" x14ac:dyDescent="0.25">
      <c r="A15" s="477" t="s">
        <v>279</v>
      </c>
      <c r="B15" s="478"/>
      <c r="C15" s="478"/>
      <c r="D15" s="478"/>
      <c r="E15" s="478"/>
      <c r="F15" s="479"/>
      <c r="G15" s="303">
        <f>G13+G14</f>
        <v>0</v>
      </c>
      <c r="H15" s="289"/>
      <c r="K15" s="10"/>
      <c r="L15" s="10"/>
      <c r="M15" s="10"/>
      <c r="N15" s="10"/>
      <c r="O15" s="10"/>
      <c r="P15" s="10"/>
      <c r="Q15" s="10"/>
      <c r="R15" s="10"/>
    </row>
    <row r="16" spans="1:18" s="270" customFormat="1" hidden="1" x14ac:dyDescent="0.25">
      <c r="A16" s="469" t="s">
        <v>236</v>
      </c>
      <c r="B16" s="470"/>
      <c r="C16" s="470"/>
      <c r="D16" s="470"/>
      <c r="E16" s="470"/>
      <c r="F16" s="471"/>
      <c r="G16" s="304">
        <f>G8-G13</f>
        <v>0</v>
      </c>
      <c r="H16" s="269"/>
      <c r="I16" s="270" t="b">
        <f>G16=aktivs!F9</f>
        <v>0</v>
      </c>
      <c r="K16" s="86"/>
      <c r="L16" s="86"/>
      <c r="M16" s="86"/>
      <c r="N16" s="86"/>
      <c r="O16" s="86"/>
      <c r="P16" s="86"/>
      <c r="Q16" s="86"/>
      <c r="R16" s="86"/>
    </row>
    <row r="17" spans="1:18" s="270" customFormat="1" ht="13.8" hidden="1" thickBot="1" x14ac:dyDescent="0.3">
      <c r="A17" s="440" t="s">
        <v>294</v>
      </c>
      <c r="B17" s="441"/>
      <c r="C17" s="441"/>
      <c r="D17" s="441"/>
      <c r="E17" s="441"/>
      <c r="F17" s="442"/>
      <c r="G17" s="306">
        <f>G11-G15</f>
        <v>0</v>
      </c>
      <c r="H17" s="269"/>
      <c r="I17" s="270" t="b">
        <f>G17=aktivs!E9</f>
        <v>0</v>
      </c>
      <c r="K17" s="86"/>
      <c r="L17" s="86"/>
      <c r="M17" s="86"/>
      <c r="N17" s="86"/>
      <c r="O17" s="86"/>
      <c r="P17" s="86"/>
      <c r="Q17" s="86"/>
      <c r="R17" s="86"/>
    </row>
    <row r="18" spans="1:18" s="115" customFormat="1" x14ac:dyDescent="0.25">
      <c r="A18"/>
      <c r="B18"/>
      <c r="C18"/>
      <c r="D18"/>
      <c r="E18"/>
      <c r="F18"/>
      <c r="G18"/>
      <c r="H18" s="10"/>
      <c r="K18"/>
      <c r="L18"/>
      <c r="M18"/>
      <c r="N18"/>
      <c r="O18"/>
      <c r="P18"/>
      <c r="Q18"/>
      <c r="R18"/>
    </row>
    <row r="19" spans="1:18" ht="13.8" x14ac:dyDescent="0.25">
      <c r="A19" s="347" t="s">
        <v>84</v>
      </c>
      <c r="B19" s="17"/>
      <c r="H19" s="53"/>
    </row>
    <row r="20" spans="1:18" ht="13.8" thickBot="1" x14ac:dyDescent="0.3">
      <c r="A20" s="10" t="s">
        <v>107</v>
      </c>
      <c r="B20" s="17"/>
      <c r="C20" s="10"/>
      <c r="D20" s="10"/>
      <c r="H20" s="53"/>
    </row>
    <row r="21" spans="1:18" s="81" customFormat="1" ht="33.75" customHeight="1" x14ac:dyDescent="0.25">
      <c r="A21" s="450"/>
      <c r="B21" s="451"/>
      <c r="C21" s="307" t="s">
        <v>108</v>
      </c>
      <c r="D21" s="345" t="s">
        <v>314</v>
      </c>
      <c r="E21" s="307" t="s">
        <v>281</v>
      </c>
      <c r="F21" s="307" t="s">
        <v>109</v>
      </c>
      <c r="G21" s="307" t="s">
        <v>110</v>
      </c>
      <c r="H21" s="308" t="s">
        <v>88</v>
      </c>
      <c r="I21" s="149"/>
      <c r="J21" s="149"/>
    </row>
    <row r="22" spans="1:18" s="124" customFormat="1" x14ac:dyDescent="0.25">
      <c r="A22" s="452" t="s">
        <v>111</v>
      </c>
      <c r="B22" s="453"/>
      <c r="C22" s="453"/>
      <c r="D22" s="453"/>
      <c r="E22" s="453"/>
      <c r="F22" s="453"/>
      <c r="G22" s="453"/>
      <c r="H22" s="454"/>
      <c r="I22" s="122"/>
      <c r="J22" s="122"/>
    </row>
    <row r="23" spans="1:18" s="124" customFormat="1" ht="13.8" x14ac:dyDescent="0.25">
      <c r="A23" s="448" t="s">
        <v>380</v>
      </c>
      <c r="B23" s="449"/>
      <c r="C23" s="231"/>
      <c r="D23" s="231">
        <v>407232</v>
      </c>
      <c r="E23" s="229">
        <v>5087547</v>
      </c>
      <c r="F23" s="229">
        <v>4489370</v>
      </c>
      <c r="G23" s="229">
        <v>18725</v>
      </c>
      <c r="H23" s="309">
        <f>SUM(C23:G23)</f>
        <v>10002874</v>
      </c>
      <c r="I23" s="122"/>
      <c r="J23" s="122"/>
    </row>
    <row r="24" spans="1:18" s="124" customFormat="1" ht="13.8" x14ac:dyDescent="0.25">
      <c r="A24" s="446" t="s">
        <v>274</v>
      </c>
      <c r="B24" s="447"/>
      <c r="C24" s="234"/>
      <c r="D24" s="234"/>
      <c r="E24" s="233"/>
      <c r="F24" s="233">
        <v>1808</v>
      </c>
      <c r="G24" s="233">
        <v>2035</v>
      </c>
      <c r="H24" s="309">
        <f>SUM(C24:G24)</f>
        <v>3843</v>
      </c>
      <c r="I24" s="122"/>
      <c r="J24" s="122"/>
    </row>
    <row r="25" spans="1:18" s="124" customFormat="1" ht="13.8" x14ac:dyDescent="0.25">
      <c r="A25" s="446" t="s">
        <v>282</v>
      </c>
      <c r="B25" s="447"/>
      <c r="C25" s="234">
        <v>0</v>
      </c>
      <c r="D25" s="234">
        <v>-203616</v>
      </c>
      <c r="E25" s="233">
        <v>0</v>
      </c>
      <c r="F25" s="233">
        <v>0</v>
      </c>
      <c r="G25" s="233"/>
      <c r="H25" s="309">
        <f>SUM(C25:G25)</f>
        <v>-203616</v>
      </c>
      <c r="I25" s="122"/>
      <c r="J25" s="122"/>
    </row>
    <row r="26" spans="1:18" s="124" customFormat="1" ht="13.8" x14ac:dyDescent="0.25">
      <c r="A26" s="448" t="s">
        <v>399</v>
      </c>
      <c r="B26" s="449"/>
      <c r="C26" s="229">
        <f t="shared" ref="C26:H26" si="0">SUM(C23:C25)</f>
        <v>0</v>
      </c>
      <c r="D26" s="229">
        <f t="shared" si="0"/>
        <v>203616</v>
      </c>
      <c r="E26" s="229">
        <f t="shared" si="0"/>
        <v>5087547</v>
      </c>
      <c r="F26" s="229">
        <f t="shared" si="0"/>
        <v>4491178</v>
      </c>
      <c r="G26" s="229">
        <f t="shared" si="0"/>
        <v>20760</v>
      </c>
      <c r="H26" s="309">
        <f t="shared" si="0"/>
        <v>9803101</v>
      </c>
      <c r="I26" s="226"/>
      <c r="J26" s="122"/>
    </row>
    <row r="27" spans="1:18" s="124" customFormat="1" ht="0.75" customHeight="1" x14ac:dyDescent="0.25">
      <c r="A27" s="480" t="s">
        <v>106</v>
      </c>
      <c r="B27" s="481"/>
      <c r="C27" s="481"/>
      <c r="D27" s="481"/>
      <c r="E27" s="481"/>
      <c r="F27" s="481"/>
      <c r="G27" s="481"/>
      <c r="H27" s="482"/>
      <c r="I27" s="122"/>
      <c r="J27" s="122"/>
    </row>
    <row r="28" spans="1:18" s="124" customFormat="1" x14ac:dyDescent="0.25">
      <c r="A28" s="443" t="s">
        <v>276</v>
      </c>
      <c r="B28" s="444"/>
      <c r="C28" s="444"/>
      <c r="D28" s="444"/>
      <c r="E28" s="444"/>
      <c r="F28" s="444"/>
      <c r="G28" s="444"/>
      <c r="H28" s="445"/>
      <c r="I28" s="122"/>
      <c r="J28" s="122"/>
    </row>
    <row r="29" spans="1:18" s="124" customFormat="1" ht="13.8" x14ac:dyDescent="0.25">
      <c r="A29" s="464" t="s">
        <v>283</v>
      </c>
      <c r="B29" s="465"/>
      <c r="C29" s="231">
        <v>0</v>
      </c>
      <c r="D29" s="231"/>
      <c r="E29" s="229">
        <v>3353252</v>
      </c>
      <c r="F29" s="229">
        <v>2196113</v>
      </c>
      <c r="G29" s="229">
        <v>10063</v>
      </c>
      <c r="H29" s="309">
        <f>F29+G29+E29</f>
        <v>5559428</v>
      </c>
      <c r="I29" s="122"/>
      <c r="J29" s="122"/>
    </row>
    <row r="30" spans="1:18" s="124" customFormat="1" ht="13.8" x14ac:dyDescent="0.25">
      <c r="A30" s="472" t="s">
        <v>285</v>
      </c>
      <c r="B30" s="473"/>
      <c r="C30" s="232">
        <v>0</v>
      </c>
      <c r="D30" s="232"/>
      <c r="E30" s="233">
        <v>73825</v>
      </c>
      <c r="F30" s="233">
        <v>132433</v>
      </c>
      <c r="G30" s="233">
        <v>1819</v>
      </c>
      <c r="H30" s="309">
        <f>SUM(C30:G30)</f>
        <v>208077</v>
      </c>
      <c r="I30" s="122"/>
      <c r="J30" s="122"/>
    </row>
    <row r="31" spans="1:18" s="124" customFormat="1" ht="13.8" x14ac:dyDescent="0.25">
      <c r="A31" s="472" t="s">
        <v>300</v>
      </c>
      <c r="B31" s="473"/>
      <c r="C31" s="232">
        <v>0</v>
      </c>
      <c r="D31" s="232"/>
      <c r="E31" s="233"/>
      <c r="F31" s="233"/>
      <c r="G31" s="233"/>
      <c r="H31" s="309">
        <f>SUM(C31:G31)</f>
        <v>0</v>
      </c>
      <c r="I31" s="122"/>
      <c r="J31" s="122"/>
    </row>
    <row r="32" spans="1:18" s="126" customFormat="1" ht="13.8" x14ac:dyDescent="0.25">
      <c r="A32" s="464" t="s">
        <v>284</v>
      </c>
      <c r="B32" s="465"/>
      <c r="C32" s="229">
        <f>SUM(C29:C31)</f>
        <v>0</v>
      </c>
      <c r="D32" s="229"/>
      <c r="E32" s="229">
        <f>SUM(E29:E31)</f>
        <v>3427077</v>
      </c>
      <c r="F32" s="229">
        <f>SUM(F29:F31)</f>
        <v>2328546</v>
      </c>
      <c r="G32" s="229">
        <f>SUM(G29:G31)</f>
        <v>11882</v>
      </c>
      <c r="H32" s="309">
        <f>H29+H30+H31</f>
        <v>5767505</v>
      </c>
      <c r="I32" s="226"/>
      <c r="J32" s="122"/>
    </row>
    <row r="33" spans="1:10" s="126" customFormat="1" ht="13.8" thickBot="1" x14ac:dyDescent="0.3">
      <c r="A33" s="432" t="s">
        <v>112</v>
      </c>
      <c r="B33" s="433"/>
      <c r="C33" s="433"/>
      <c r="D33" s="433"/>
      <c r="E33" s="433"/>
      <c r="F33" s="433"/>
      <c r="G33" s="433">
        <v>6734</v>
      </c>
      <c r="H33" s="434"/>
      <c r="I33" s="122"/>
      <c r="J33" s="122"/>
    </row>
    <row r="34" spans="1:10" s="126" customFormat="1" ht="14.4" thickTop="1" x14ac:dyDescent="0.25">
      <c r="A34" s="438" t="str">
        <f>A23</f>
        <v>2017.gada 31.decembri</v>
      </c>
      <c r="B34" s="439"/>
      <c r="C34" s="230">
        <f>C23-C29</f>
        <v>0</v>
      </c>
      <c r="D34" s="230">
        <f>D26</f>
        <v>203616</v>
      </c>
      <c r="E34" s="230">
        <f>E23-E29</f>
        <v>1734295</v>
      </c>
      <c r="F34" s="230">
        <f>F23-F29</f>
        <v>2293257</v>
      </c>
      <c r="G34" s="230">
        <f>G23-G29</f>
        <v>8662</v>
      </c>
      <c r="H34" s="310">
        <f>SUM(D34:G34)</f>
        <v>4239830</v>
      </c>
      <c r="I34" s="125" t="b">
        <f>H34=aktivs!F17</f>
        <v>1</v>
      </c>
      <c r="J34" s="122"/>
    </row>
    <row r="35" spans="1:10" s="126" customFormat="1" ht="14.4" thickBot="1" x14ac:dyDescent="0.3">
      <c r="A35" s="435" t="str">
        <f>A26</f>
        <v>2018.gada 30.jūnija</v>
      </c>
      <c r="B35" s="436"/>
      <c r="C35" s="311">
        <f>C26-C32</f>
        <v>0</v>
      </c>
      <c r="D35" s="311">
        <f>D26</f>
        <v>203616</v>
      </c>
      <c r="E35" s="311">
        <f>E26-E32</f>
        <v>1660470</v>
      </c>
      <c r="F35" s="311">
        <f>F26-F32</f>
        <v>2162632</v>
      </c>
      <c r="G35" s="311">
        <f>G26-G32</f>
        <v>8878</v>
      </c>
      <c r="H35" s="312">
        <f>SUM(D35:G35)</f>
        <v>4035596</v>
      </c>
      <c r="I35" s="125" t="b">
        <f>H35=aktivs!E20</f>
        <v>1</v>
      </c>
      <c r="J35" s="226"/>
    </row>
    <row r="36" spans="1:10" x14ac:dyDescent="0.25">
      <c r="B36" s="17"/>
      <c r="C36" s="14"/>
      <c r="D36" s="14"/>
      <c r="E36" s="17"/>
      <c r="F36" s="17"/>
      <c r="H36" s="53"/>
    </row>
    <row r="37" spans="1:10" x14ac:dyDescent="0.25">
      <c r="A37" s="150" t="s">
        <v>113</v>
      </c>
      <c r="B37" s="151"/>
      <c r="C37" s="152"/>
      <c r="D37" s="152"/>
      <c r="E37" s="151"/>
      <c r="F37" s="151"/>
      <c r="H37" s="53"/>
    </row>
    <row r="38" spans="1:10" x14ac:dyDescent="0.25">
      <c r="A38" s="150"/>
      <c r="B38" s="151"/>
      <c r="C38" s="152"/>
      <c r="D38" s="152"/>
      <c r="E38" s="151"/>
      <c r="F38" s="151"/>
      <c r="H38" s="53"/>
    </row>
    <row r="39" spans="1:10" s="132" customFormat="1" ht="26.4" x14ac:dyDescent="0.25">
      <c r="A39" s="437" t="s">
        <v>114</v>
      </c>
      <c r="B39" s="437"/>
      <c r="C39" s="437"/>
      <c r="D39" s="437"/>
      <c r="E39" s="437"/>
      <c r="F39" s="153"/>
      <c r="G39" s="154" t="s">
        <v>115</v>
      </c>
      <c r="H39" s="154" t="s">
        <v>116</v>
      </c>
      <c r="I39" s="155"/>
      <c r="J39" s="155"/>
    </row>
    <row r="40" spans="1:10" s="132" customFormat="1" x14ac:dyDescent="0.25">
      <c r="A40" s="426" t="s">
        <v>315</v>
      </c>
      <c r="B40" s="427"/>
      <c r="C40" s="427"/>
      <c r="D40" s="427"/>
      <c r="E40" s="428"/>
      <c r="F40" s="148" t="s">
        <v>316</v>
      </c>
      <c r="G40" s="235"/>
      <c r="H40" s="235">
        <v>5087547</v>
      </c>
      <c r="I40" s="155"/>
      <c r="J40" s="155"/>
    </row>
    <row r="41" spans="1:10" s="132" customFormat="1" x14ac:dyDescent="0.25">
      <c r="A41" s="426" t="s">
        <v>317</v>
      </c>
      <c r="B41" s="427"/>
      <c r="C41" s="427"/>
      <c r="D41" s="427"/>
      <c r="E41" s="428"/>
      <c r="F41" s="148"/>
      <c r="G41" s="235"/>
      <c r="H41" s="235"/>
      <c r="I41" s="155"/>
      <c r="J41" s="155"/>
    </row>
    <row r="42" spans="1:10" s="132" customFormat="1" hidden="1" x14ac:dyDescent="0.25">
      <c r="A42" s="426"/>
      <c r="B42" s="427"/>
      <c r="C42" s="427"/>
      <c r="D42" s="427"/>
      <c r="E42" s="428"/>
      <c r="F42" s="148"/>
      <c r="G42" s="235"/>
      <c r="H42" s="235"/>
      <c r="I42" s="155"/>
      <c r="J42" s="155"/>
    </row>
    <row r="43" spans="1:10" s="132" customFormat="1" hidden="1" x14ac:dyDescent="0.25">
      <c r="A43" s="426"/>
      <c r="B43" s="427"/>
      <c r="C43" s="427"/>
      <c r="D43" s="427"/>
      <c r="E43" s="428"/>
      <c r="F43" s="148"/>
      <c r="G43" s="235"/>
      <c r="H43" s="235"/>
      <c r="I43" s="155"/>
      <c r="J43" s="155"/>
    </row>
    <row r="44" spans="1:10" s="132" customFormat="1" hidden="1" x14ac:dyDescent="0.25">
      <c r="A44" s="426"/>
      <c r="B44" s="427"/>
      <c r="C44" s="427"/>
      <c r="D44" s="427"/>
      <c r="E44" s="428"/>
      <c r="F44" s="148"/>
      <c r="G44" s="235"/>
      <c r="H44" s="235"/>
      <c r="I44" s="155"/>
      <c r="J44" s="155"/>
    </row>
    <row r="45" spans="1:10" s="132" customFormat="1" hidden="1" x14ac:dyDescent="0.25">
      <c r="A45" s="426"/>
      <c r="B45" s="427"/>
      <c r="C45" s="427"/>
      <c r="D45" s="427"/>
      <c r="E45" s="428"/>
      <c r="F45" s="148"/>
      <c r="G45" s="235"/>
      <c r="H45" s="235"/>
      <c r="I45" s="155"/>
      <c r="J45" s="155"/>
    </row>
    <row r="46" spans="1:10" s="132" customFormat="1" hidden="1" x14ac:dyDescent="0.25">
      <c r="A46" s="426"/>
      <c r="B46" s="427"/>
      <c r="C46" s="427"/>
      <c r="D46" s="427"/>
      <c r="E46" s="428"/>
      <c r="F46" s="148"/>
      <c r="G46" s="235"/>
      <c r="H46" s="235"/>
      <c r="I46" s="155"/>
      <c r="J46" s="155"/>
    </row>
    <row r="47" spans="1:10" x14ac:dyDescent="0.25">
      <c r="A47" s="429" t="s">
        <v>117</v>
      </c>
      <c r="B47" s="430"/>
      <c r="C47" s="430"/>
      <c r="D47" s="430"/>
      <c r="E47" s="431"/>
      <c r="F47" s="112"/>
      <c r="G47" s="154">
        <f>SUM(G40:G46)</f>
        <v>0</v>
      </c>
      <c r="H47" s="154">
        <f>SUM(H40:H46)</f>
        <v>5087547</v>
      </c>
    </row>
  </sheetData>
  <mergeCells count="34">
    <mergeCell ref="A6:F6"/>
    <mergeCell ref="A7:F7"/>
    <mergeCell ref="A8:F8"/>
    <mergeCell ref="A11:F11"/>
    <mergeCell ref="A32:B32"/>
    <mergeCell ref="A12:F12"/>
    <mergeCell ref="A16:F16"/>
    <mergeCell ref="A31:B31"/>
    <mergeCell ref="A14:F14"/>
    <mergeCell ref="A15:F15"/>
    <mergeCell ref="A30:B30"/>
    <mergeCell ref="A23:B23"/>
    <mergeCell ref="A24:B24"/>
    <mergeCell ref="A27:H27"/>
    <mergeCell ref="A29:B29"/>
    <mergeCell ref="A13:F13"/>
    <mergeCell ref="A17:F17"/>
    <mergeCell ref="A28:H28"/>
    <mergeCell ref="A25:B25"/>
    <mergeCell ref="A26:B26"/>
    <mergeCell ref="A21:B21"/>
    <mergeCell ref="A22:H22"/>
    <mergeCell ref="A44:E44"/>
    <mergeCell ref="A45:E45"/>
    <mergeCell ref="A46:E46"/>
    <mergeCell ref="A47:E47"/>
    <mergeCell ref="A33:H33"/>
    <mergeCell ref="A40:E40"/>
    <mergeCell ref="A35:B35"/>
    <mergeCell ref="A39:E39"/>
    <mergeCell ref="A41:E41"/>
    <mergeCell ref="A42:E42"/>
    <mergeCell ref="A43:E43"/>
    <mergeCell ref="A34:B34"/>
  </mergeCells>
  <phoneticPr fontId="0" type="noConversion"/>
  <dataValidations count="1">
    <dataValidation type="list" allowBlank="1" showErrorMessage="1" sqref="F47" xr:uid="{00000000-0002-0000-0600-000000000000}">
      <formula1>"zeme,ēka"</formula1>
      <formula2>0</formula2>
    </dataValidation>
  </dataValidations>
  <pageMargins left="0.74803149606299213" right="0" top="0.98425196850393704" bottom="0.98425196850393704" header="0.51181102362204722" footer="0.51181102362204722"/>
  <pageSetup paperSize="9" firstPageNumber="14" orientation="portrait" verticalDpi="300" r:id="rId1"/>
  <headerFooter alignWithMargins="0">
    <oddHeader>&amp;CSIA "AADSO"   
  Gada pārskats par 2018.gadu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130"/>
  <sheetViews>
    <sheetView view="pageBreakPreview" topLeftCell="A107" zoomScale="130" zoomScaleNormal="130" zoomScaleSheetLayoutView="130" workbookViewId="0">
      <selection activeCell="I120" sqref="I120"/>
    </sheetView>
  </sheetViews>
  <sheetFormatPr defaultRowHeight="13.2" x14ac:dyDescent="0.25"/>
  <cols>
    <col min="1" max="1" width="6" customWidth="1"/>
    <col min="2" max="2" width="7" customWidth="1"/>
    <col min="3" max="3" width="3.6640625" customWidth="1"/>
    <col min="4" max="4" width="12.88671875" customWidth="1"/>
    <col min="5" max="5" width="10.88671875" customWidth="1"/>
    <col min="6" max="6" width="9.88671875" customWidth="1"/>
    <col min="7" max="7" width="10.5546875" customWidth="1"/>
    <col min="8" max="8" width="12.6640625" customWidth="1"/>
    <col min="9" max="9" width="13" customWidth="1"/>
    <col min="10" max="10" width="13.88671875" style="10" customWidth="1"/>
    <col min="11" max="11" width="12.6640625" style="115" bestFit="1" customWidth="1"/>
    <col min="12" max="12" width="15.88671875" style="115" customWidth="1"/>
    <col min="13" max="13" width="9.109375" customWidth="1"/>
    <col min="14" max="14" width="11.109375" customWidth="1"/>
  </cols>
  <sheetData>
    <row r="1" spans="1:12" s="124" customFormat="1" x14ac:dyDescent="0.25">
      <c r="H1" s="156"/>
      <c r="I1" s="236"/>
      <c r="J1" s="138"/>
      <c r="K1" s="122"/>
      <c r="L1" s="122"/>
    </row>
    <row r="2" spans="1:12" s="124" customFormat="1" x14ac:dyDescent="0.25">
      <c r="A2" s="313" t="s">
        <v>209</v>
      </c>
      <c r="H2" s="156"/>
      <c r="I2" s="139"/>
      <c r="J2" s="138"/>
      <c r="K2" s="122"/>
      <c r="L2" s="122"/>
    </row>
    <row r="3" spans="1:12" s="124" customFormat="1" x14ac:dyDescent="0.25">
      <c r="A3" s="91"/>
      <c r="B3" s="91"/>
      <c r="C3" s="91"/>
      <c r="D3" s="91"/>
      <c r="E3" s="91"/>
      <c r="F3" s="91"/>
      <c r="G3" s="91"/>
      <c r="H3" s="156"/>
      <c r="I3" s="139"/>
      <c r="J3" s="138"/>
      <c r="K3" s="122"/>
      <c r="L3" s="122"/>
    </row>
    <row r="4" spans="1:12" s="124" customFormat="1" ht="12" customHeight="1" x14ac:dyDescent="0.25">
      <c r="A4" s="331" t="s">
        <v>0</v>
      </c>
      <c r="B4" s="91"/>
      <c r="C4" s="91"/>
      <c r="D4" s="91"/>
      <c r="E4" s="91"/>
      <c r="F4" s="91"/>
      <c r="G4" s="91"/>
      <c r="H4" s="156"/>
      <c r="I4" s="503"/>
      <c r="J4" s="503"/>
      <c r="K4" s="122"/>
      <c r="L4" s="122"/>
    </row>
    <row r="5" spans="1:12" x14ac:dyDescent="0.25">
      <c r="A5" s="10" t="s">
        <v>118</v>
      </c>
      <c r="B5" s="91"/>
      <c r="C5" s="91"/>
      <c r="D5" s="91"/>
      <c r="E5" s="91"/>
      <c r="F5" s="91"/>
      <c r="G5" s="91"/>
      <c r="H5" s="156"/>
      <c r="I5" s="157"/>
      <c r="J5" s="138"/>
      <c r="K5" s="158"/>
    </row>
    <row r="6" spans="1:12" s="160" customFormat="1" ht="22.5" customHeight="1" x14ac:dyDescent="0.2">
      <c r="B6" s="242" t="s">
        <v>119</v>
      </c>
      <c r="C6" s="241"/>
      <c r="D6" s="241"/>
      <c r="E6" s="241"/>
      <c r="F6" s="241"/>
      <c r="G6" s="240"/>
      <c r="H6" s="240"/>
      <c r="I6" s="274" t="s">
        <v>396</v>
      </c>
      <c r="J6" s="275" t="s">
        <v>381</v>
      </c>
      <c r="K6" s="159"/>
      <c r="L6" s="159"/>
    </row>
    <row r="7" spans="1:12" ht="12" customHeight="1" x14ac:dyDescent="0.25">
      <c r="B7" s="195" t="s">
        <v>120</v>
      </c>
      <c r="C7" s="195"/>
      <c r="D7" s="195"/>
      <c r="E7" s="195"/>
      <c r="F7" s="195"/>
      <c r="G7" s="243"/>
      <c r="H7" s="219"/>
      <c r="I7" s="316">
        <f>aktivs!E23</f>
        <v>1686</v>
      </c>
      <c r="J7" s="276">
        <f>aktivs!F23</f>
        <v>0</v>
      </c>
    </row>
    <row r="8" spans="1:12" x14ac:dyDescent="0.25">
      <c r="B8" s="195" t="s">
        <v>69</v>
      </c>
      <c r="C8" s="195"/>
      <c r="D8" s="195"/>
      <c r="E8" s="195"/>
      <c r="F8" s="195"/>
      <c r="G8" s="243"/>
      <c r="H8" s="219"/>
      <c r="I8" s="316">
        <f>aktivs!E26</f>
        <v>2540</v>
      </c>
      <c r="J8" s="316">
        <v>2023</v>
      </c>
      <c r="K8" s="115" t="s">
        <v>82</v>
      </c>
    </row>
    <row r="9" spans="1:12" s="10" customFormat="1" x14ac:dyDescent="0.25">
      <c r="B9" s="201" t="s">
        <v>117</v>
      </c>
      <c r="C9" s="201"/>
      <c r="D9" s="201"/>
      <c r="E9" s="201"/>
      <c r="F9" s="201"/>
      <c r="G9" s="243"/>
      <c r="H9" s="243"/>
      <c r="I9" s="277">
        <f>SUM(I7:I8)</f>
        <v>4226</v>
      </c>
      <c r="J9" s="277">
        <f>SUM(J7:J8)</f>
        <v>2023</v>
      </c>
      <c r="K9" s="119" t="b">
        <f>I9=aktivs!E27</f>
        <v>1</v>
      </c>
      <c r="L9" s="119" t="b">
        <f>J9=aktivs!F27</f>
        <v>0</v>
      </c>
    </row>
    <row r="10" spans="1:12" x14ac:dyDescent="0.25">
      <c r="A10" s="506"/>
      <c r="B10" s="506"/>
      <c r="C10" s="506"/>
      <c r="D10" s="506"/>
      <c r="E10" s="237"/>
      <c r="F10" s="237"/>
      <c r="G10" s="161"/>
      <c r="H10" s="162"/>
      <c r="I10" s="163"/>
      <c r="J10" s="163"/>
    </row>
    <row r="11" spans="1:12" x14ac:dyDescent="0.25">
      <c r="A11" s="331" t="s">
        <v>1</v>
      </c>
      <c r="B11" s="10"/>
      <c r="C11" s="10"/>
      <c r="D11" s="10"/>
      <c r="E11" s="10"/>
      <c r="F11" s="10"/>
      <c r="G11" s="10"/>
      <c r="H11" s="165"/>
      <c r="I11" s="13"/>
      <c r="J11" s="13"/>
    </row>
    <row r="12" spans="1:12" x14ac:dyDescent="0.25">
      <c r="A12" s="166" t="s">
        <v>70</v>
      </c>
      <c r="B12" s="10"/>
      <c r="C12" s="10"/>
      <c r="D12" s="15"/>
      <c r="E12" s="15"/>
      <c r="F12" s="15"/>
      <c r="G12" s="15"/>
      <c r="I12" s="11">
        <f>PZApiel!H9</f>
        <v>2018</v>
      </c>
      <c r="J12" s="11">
        <f>PZApiel!I9</f>
        <v>2017</v>
      </c>
    </row>
    <row r="13" spans="1:12" x14ac:dyDescent="0.25">
      <c r="A13" s="2"/>
      <c r="B13" s="2"/>
      <c r="C13" s="2"/>
      <c r="D13" s="2"/>
      <c r="E13" s="2"/>
      <c r="F13" s="2"/>
      <c r="G13" s="2"/>
      <c r="I13" s="121" t="s">
        <v>125</v>
      </c>
      <c r="J13" s="117" t="s">
        <v>125</v>
      </c>
    </row>
    <row r="14" spans="1:12" ht="12" customHeight="1" x14ac:dyDescent="0.25">
      <c r="A14" s="2" t="s">
        <v>121</v>
      </c>
      <c r="B14" s="2"/>
      <c r="C14" s="2"/>
      <c r="D14" s="2"/>
      <c r="E14" s="2"/>
      <c r="F14" s="2"/>
      <c r="G14" s="2"/>
      <c r="I14" s="219">
        <f>aktivs!E29</f>
        <v>417955</v>
      </c>
      <c r="J14" s="219">
        <f>aktivs!F29</f>
        <v>300297</v>
      </c>
    </row>
    <row r="15" spans="1:12" ht="15.6" customHeight="1" x14ac:dyDescent="0.25">
      <c r="A15" s="91" t="s">
        <v>122</v>
      </c>
      <c r="B15" s="2"/>
      <c r="C15" s="2"/>
      <c r="D15" s="2"/>
      <c r="E15" s="2"/>
      <c r="F15" s="2"/>
      <c r="G15" s="2"/>
      <c r="I15" s="219">
        <v>0</v>
      </c>
      <c r="J15" s="219">
        <v>0</v>
      </c>
    </row>
    <row r="16" spans="1:12" ht="13.8" thickBot="1" x14ac:dyDescent="0.3">
      <c r="A16" s="13"/>
      <c r="B16" s="13" t="s">
        <v>88</v>
      </c>
      <c r="C16" s="13"/>
      <c r="D16" s="13"/>
      <c r="E16" s="13"/>
      <c r="F16" s="13"/>
      <c r="G16" s="13"/>
      <c r="I16" s="252">
        <f>SUM(I14:I15)</f>
        <v>417955</v>
      </c>
      <c r="J16" s="252">
        <f>SUM(J14:J15)</f>
        <v>300297</v>
      </c>
      <c r="K16" s="119" t="b">
        <f>I16=aktivs!E29</f>
        <v>1</v>
      </c>
      <c r="L16" s="119" t="b">
        <f>J16=aktivs!F29</f>
        <v>1</v>
      </c>
    </row>
    <row r="17" spans="1:12" ht="13.8" thickTop="1" x14ac:dyDescent="0.25">
      <c r="A17" s="13"/>
      <c r="B17" s="13"/>
      <c r="C17" s="13"/>
      <c r="D17" s="13"/>
      <c r="E17" s="13"/>
      <c r="F17" s="13"/>
      <c r="G17" s="13"/>
      <c r="H17" s="53"/>
      <c r="I17" s="13"/>
      <c r="J17" s="53"/>
      <c r="K17" s="119"/>
      <c r="L17" s="119"/>
    </row>
    <row r="18" spans="1:12" x14ac:dyDescent="0.25">
      <c r="A18" s="13"/>
      <c r="B18" s="13" t="s">
        <v>123</v>
      </c>
      <c r="C18" s="13"/>
      <c r="D18" s="13"/>
      <c r="E18" s="13"/>
      <c r="F18" s="13"/>
      <c r="G18" s="505">
        <f>PZApiel!H9</f>
        <v>2018</v>
      </c>
      <c r="H18" s="505"/>
      <c r="I18" s="505">
        <f>PZApiel!I9</f>
        <v>2017</v>
      </c>
      <c r="J18" s="505"/>
      <c r="K18" s="119"/>
      <c r="L18" s="119"/>
    </row>
    <row r="19" spans="1:12" x14ac:dyDescent="0.25">
      <c r="A19" s="13"/>
      <c r="B19" s="13"/>
      <c r="C19" s="13"/>
      <c r="D19" s="13"/>
      <c r="E19" s="13"/>
      <c r="F19" s="13"/>
      <c r="G19" s="117" t="s">
        <v>124</v>
      </c>
      <c r="H19" s="173" t="s">
        <v>125</v>
      </c>
      <c r="I19" s="117" t="s">
        <v>124</v>
      </c>
      <c r="J19" s="173" t="s">
        <v>125</v>
      </c>
      <c r="K19" s="119"/>
      <c r="L19" s="119"/>
    </row>
    <row r="20" spans="1:12" ht="12.6" customHeight="1" x14ac:dyDescent="0.25">
      <c r="A20" s="2"/>
      <c r="B20" s="2"/>
      <c r="C20" s="2"/>
      <c r="D20" s="2"/>
      <c r="E20" s="2"/>
      <c r="F20" s="2"/>
      <c r="G20" s="238"/>
      <c r="H20" s="219">
        <f>I14</f>
        <v>417955</v>
      </c>
      <c r="I20" s="238"/>
      <c r="J20" s="219">
        <f>J14</f>
        <v>300297</v>
      </c>
      <c r="K20" s="119"/>
      <c r="L20" s="119"/>
    </row>
    <row r="21" spans="1:12" ht="12" hidden="1" customHeight="1" x14ac:dyDescent="0.25">
      <c r="A21" s="2"/>
      <c r="B21" s="90" t="s">
        <v>126</v>
      </c>
      <c r="C21" s="2"/>
      <c r="D21" s="2"/>
      <c r="E21" s="2"/>
      <c r="F21" s="2"/>
      <c r="G21" s="208">
        <v>0</v>
      </c>
      <c r="H21" s="219">
        <v>0</v>
      </c>
      <c r="I21" s="208"/>
      <c r="J21" s="219"/>
      <c r="K21" s="119"/>
      <c r="L21" s="119"/>
    </row>
    <row r="22" spans="1:12" ht="13.8" thickBot="1" x14ac:dyDescent="0.3">
      <c r="A22" s="13"/>
      <c r="B22" s="13"/>
      <c r="C22" s="13"/>
      <c r="D22" s="13"/>
      <c r="E22" s="13"/>
      <c r="F22" s="13"/>
      <c r="G22" s="504">
        <f>SUM(H20:H20)</f>
        <v>417955</v>
      </c>
      <c r="H22" s="504"/>
      <c r="I22" s="504">
        <f>SUM(J20:J20)</f>
        <v>300297</v>
      </c>
      <c r="J22" s="504"/>
      <c r="K22" s="119"/>
      <c r="L22" s="119"/>
    </row>
    <row r="23" spans="1:12" ht="13.8" thickTop="1" x14ac:dyDescent="0.25">
      <c r="A23" s="10"/>
      <c r="B23" s="10"/>
      <c r="C23" s="10"/>
      <c r="D23" s="10"/>
      <c r="E23" s="10"/>
      <c r="F23" s="10"/>
      <c r="G23" s="10"/>
      <c r="H23" s="165"/>
      <c r="I23" s="13"/>
      <c r="J23" s="13"/>
      <c r="K23" s="119"/>
      <c r="L23" s="119"/>
    </row>
    <row r="24" spans="1:12" x14ac:dyDescent="0.25">
      <c r="A24" s="331" t="s">
        <v>96</v>
      </c>
      <c r="B24" s="10"/>
      <c r="C24" s="126"/>
      <c r="D24" s="10"/>
      <c r="E24" s="10"/>
      <c r="F24" s="10"/>
      <c r="G24" s="10"/>
      <c r="H24" s="165"/>
      <c r="I24" s="13"/>
      <c r="J24" s="13"/>
    </row>
    <row r="25" spans="1:12" x14ac:dyDescent="0.25">
      <c r="A25" s="10" t="s">
        <v>71</v>
      </c>
      <c r="B25" s="10"/>
      <c r="C25" s="10"/>
      <c r="D25" s="10"/>
      <c r="E25" s="10"/>
      <c r="F25" s="10"/>
      <c r="G25" s="10"/>
      <c r="H25" s="10"/>
      <c r="I25" s="11">
        <f>PZApiel!H9</f>
        <v>2018</v>
      </c>
      <c r="J25" s="11">
        <f>PZApiel!I9</f>
        <v>2017</v>
      </c>
    </row>
    <row r="26" spans="1:12" x14ac:dyDescent="0.25">
      <c r="A26" s="2"/>
      <c r="B26" s="2"/>
      <c r="C26" s="2"/>
      <c r="D26" s="2"/>
      <c r="E26" s="2"/>
      <c r="F26" s="2"/>
      <c r="G26" s="2"/>
      <c r="I26" s="121" t="s">
        <v>125</v>
      </c>
      <c r="J26" s="117" t="s">
        <v>125</v>
      </c>
    </row>
    <row r="27" spans="1:12" x14ac:dyDescent="0.25">
      <c r="A27" s="2"/>
      <c r="B27" s="2"/>
      <c r="C27" s="2"/>
      <c r="D27" s="2"/>
      <c r="E27" s="2"/>
      <c r="F27" s="2"/>
      <c r="G27" s="2"/>
    </row>
    <row r="28" spans="1:12" ht="12" customHeight="1" x14ac:dyDescent="0.25">
      <c r="A28" s="55"/>
      <c r="B28" s="55" t="s">
        <v>318</v>
      </c>
      <c r="C28" s="55"/>
      <c r="D28" s="55"/>
      <c r="E28" s="55"/>
      <c r="F28" s="168"/>
      <c r="G28" s="168"/>
      <c r="I28" s="36">
        <v>1392</v>
      </c>
      <c r="J28" s="36">
        <v>9</v>
      </c>
    </row>
    <row r="29" spans="1:12" ht="12" customHeight="1" x14ac:dyDescent="0.25">
      <c r="B29" s="2" t="s">
        <v>377</v>
      </c>
      <c r="C29" s="2"/>
      <c r="D29" s="2"/>
      <c r="E29" s="2"/>
      <c r="F29" s="505"/>
      <c r="G29" s="505"/>
      <c r="H29" s="144"/>
      <c r="I29" s="208">
        <v>518</v>
      </c>
      <c r="J29" s="208">
        <v>170</v>
      </c>
    </row>
    <row r="30" spans="1:12" x14ac:dyDescent="0.25">
      <c r="B30" s="2" t="s">
        <v>352</v>
      </c>
      <c r="C30" s="2"/>
      <c r="D30" s="2"/>
      <c r="E30" s="2"/>
      <c r="F30" s="2"/>
      <c r="G30" s="2"/>
      <c r="I30" s="208">
        <v>0</v>
      </c>
      <c r="J30" s="208">
        <v>27792</v>
      </c>
    </row>
    <row r="31" spans="1:12" x14ac:dyDescent="0.25">
      <c r="B31" s="2" t="s">
        <v>332</v>
      </c>
      <c r="C31" s="2"/>
      <c r="D31" s="2"/>
      <c r="E31" s="2"/>
      <c r="F31" s="2"/>
      <c r="G31" s="2"/>
      <c r="I31" s="208">
        <v>135</v>
      </c>
      <c r="J31" s="208">
        <v>0</v>
      </c>
    </row>
    <row r="32" spans="1:12" x14ac:dyDescent="0.25">
      <c r="B32" s="2"/>
      <c r="C32" s="2"/>
      <c r="D32" s="2"/>
      <c r="E32" s="2"/>
      <c r="F32" s="2"/>
      <c r="G32" s="2"/>
      <c r="I32" s="225"/>
      <c r="J32" s="225"/>
    </row>
    <row r="33" spans="1:12" ht="13.8" thickBot="1" x14ac:dyDescent="0.3">
      <c r="B33" s="13" t="s">
        <v>102</v>
      </c>
      <c r="C33" s="13"/>
      <c r="D33" s="13"/>
      <c r="E33" s="13"/>
      <c r="F33" s="13"/>
      <c r="G33" s="13"/>
      <c r="I33" s="278">
        <f>SUM(I28:I31)</f>
        <v>2045</v>
      </c>
      <c r="J33" s="278">
        <f>SUM(J27:J32)</f>
        <v>27971</v>
      </c>
      <c r="K33" s="119" t="b">
        <f>I33=aktivs!E31</f>
        <v>1</v>
      </c>
      <c r="L33" s="119" t="b">
        <f>J33=aktivs!F31</f>
        <v>1</v>
      </c>
    </row>
    <row r="34" spans="1:12" ht="13.8" thickTop="1" x14ac:dyDescent="0.25">
      <c r="B34" s="13"/>
      <c r="C34" s="13"/>
      <c r="D34" s="13"/>
      <c r="E34" s="13"/>
      <c r="F34" s="13"/>
      <c r="G34" s="13"/>
      <c r="I34" s="348"/>
      <c r="J34" s="348"/>
      <c r="K34" s="119"/>
      <c r="L34" s="119"/>
    </row>
    <row r="35" spans="1:12" x14ac:dyDescent="0.25">
      <c r="A35" s="331" t="s">
        <v>2</v>
      </c>
      <c r="B35" s="10"/>
      <c r="C35" s="10"/>
      <c r="D35" s="10"/>
      <c r="E35" s="10"/>
      <c r="F35" s="10"/>
      <c r="G35" s="10"/>
      <c r="H35" s="13"/>
      <c r="I35" s="13"/>
      <c r="J35" s="13"/>
    </row>
    <row r="36" spans="1:12" x14ac:dyDescent="0.25">
      <c r="A36" s="10" t="s">
        <v>127</v>
      </c>
    </row>
    <row r="38" spans="1:12" s="81" customFormat="1" ht="24" customHeight="1" x14ac:dyDescent="0.25">
      <c r="A38" s="240"/>
      <c r="B38" s="242" t="s">
        <v>128</v>
      </c>
      <c r="C38" s="240"/>
      <c r="D38" s="240"/>
      <c r="E38" s="240"/>
      <c r="G38" s="321" t="s">
        <v>382</v>
      </c>
      <c r="H38" s="279" t="s">
        <v>129</v>
      </c>
      <c r="I38" s="279" t="s">
        <v>200</v>
      </c>
      <c r="J38" s="279" t="s">
        <v>398</v>
      </c>
      <c r="K38" s="149" t="s">
        <v>82</v>
      </c>
      <c r="L38" s="149"/>
    </row>
    <row r="39" spans="1:12" ht="13.35" customHeight="1" x14ac:dyDescent="0.25">
      <c r="A39" s="170"/>
      <c r="B39" s="2" t="s">
        <v>333</v>
      </c>
      <c r="C39" s="170"/>
      <c r="D39" s="170"/>
      <c r="E39" s="170"/>
      <c r="G39" s="280">
        <f>aktivs!F33</f>
        <v>22255</v>
      </c>
      <c r="H39" s="281">
        <v>0</v>
      </c>
      <c r="I39" s="281">
        <f>G39</f>
        <v>22255</v>
      </c>
      <c r="J39" s="282">
        <f>aktivs!E33</f>
        <v>0</v>
      </c>
    </row>
    <row r="40" spans="1:12" ht="12.75" customHeight="1" thickBot="1" x14ac:dyDescent="0.3">
      <c r="A40" s="170"/>
      <c r="B40" s="13" t="s">
        <v>102</v>
      </c>
      <c r="C40" s="171"/>
      <c r="D40" s="171"/>
      <c r="E40" s="171"/>
      <c r="F40" s="172"/>
      <c r="G40" s="283">
        <f>SUM(G39:G39)</f>
        <v>22255</v>
      </c>
      <c r="H40" s="283">
        <f>SUM(H39:H39)</f>
        <v>0</v>
      </c>
      <c r="I40" s="283">
        <f>SUM(I39:I39)</f>
        <v>22255</v>
      </c>
      <c r="J40" s="283">
        <f>SUM(J39:J39)</f>
        <v>0</v>
      </c>
      <c r="K40" s="115" t="b">
        <f>J40=aktivs!E33</f>
        <v>1</v>
      </c>
      <c r="L40" s="115" t="b">
        <f>G40=aktivs!F33</f>
        <v>1</v>
      </c>
    </row>
    <row r="41" spans="1:12" ht="12.75" customHeight="1" thickTop="1" x14ac:dyDescent="0.25">
      <c r="A41" s="170"/>
      <c r="B41" s="13"/>
      <c r="C41" s="171"/>
      <c r="D41" s="171"/>
      <c r="E41" s="171"/>
      <c r="F41" s="172"/>
      <c r="G41" s="284"/>
      <c r="H41" s="284"/>
      <c r="I41" s="284"/>
      <c r="J41" s="284"/>
    </row>
    <row r="42" spans="1:12" x14ac:dyDescent="0.25">
      <c r="A42" s="331" t="s">
        <v>3</v>
      </c>
      <c r="B42" s="10"/>
      <c r="C42" s="10"/>
      <c r="D42" s="10"/>
      <c r="E42" s="10"/>
      <c r="F42" s="10"/>
      <c r="G42" s="10"/>
      <c r="H42" s="13"/>
      <c r="I42" s="13"/>
      <c r="J42" s="13"/>
    </row>
    <row r="43" spans="1:12" x14ac:dyDescent="0.25">
      <c r="A43" s="10" t="s">
        <v>286</v>
      </c>
      <c r="B43" s="10"/>
      <c r="C43" s="10"/>
      <c r="D43" s="10"/>
      <c r="E43" s="10"/>
      <c r="F43" s="10"/>
      <c r="G43" s="10"/>
      <c r="H43" s="10"/>
      <c r="I43" s="10"/>
    </row>
    <row r="44" spans="1:12" ht="13.8" thickBot="1" x14ac:dyDescent="0.3">
      <c r="G44" s="144"/>
      <c r="H44" s="144">
        <f>PZApiel!H9</f>
        <v>2018</v>
      </c>
      <c r="I44" s="144"/>
      <c r="J44" s="144">
        <f>PZApiel!I9</f>
        <v>2017</v>
      </c>
    </row>
    <row r="45" spans="1:12" x14ac:dyDescent="0.25">
      <c r="A45" s="10"/>
      <c r="B45" s="10" t="s">
        <v>123</v>
      </c>
      <c r="C45" s="10"/>
      <c r="D45" s="10"/>
      <c r="E45" s="10"/>
      <c r="F45" s="10"/>
      <c r="G45" s="339" t="s">
        <v>193</v>
      </c>
      <c r="H45" s="340" t="s">
        <v>125</v>
      </c>
      <c r="I45" s="339" t="s">
        <v>193</v>
      </c>
      <c r="J45" s="340" t="s">
        <v>125</v>
      </c>
    </row>
    <row r="46" spans="1:12" ht="12" customHeight="1" x14ac:dyDescent="0.25">
      <c r="B46" t="s">
        <v>125</v>
      </c>
      <c r="G46" s="341"/>
      <c r="H46" s="342">
        <f>aktivs!E36</f>
        <v>1570135</v>
      </c>
      <c r="I46" s="341"/>
      <c r="J46" s="342">
        <f>aktivs!F36</f>
        <v>1428583</v>
      </c>
    </row>
    <row r="47" spans="1:12" hidden="1" x14ac:dyDescent="0.25">
      <c r="B47" t="s">
        <v>126</v>
      </c>
      <c r="G47" s="343"/>
      <c r="H47" s="342"/>
      <c r="I47" s="343"/>
      <c r="J47" s="342"/>
    </row>
    <row r="48" spans="1:12" ht="13.8" thickBot="1" x14ac:dyDescent="0.3">
      <c r="A48" s="10"/>
      <c r="B48" s="10"/>
      <c r="C48" s="10"/>
      <c r="D48" s="10"/>
      <c r="E48" s="10"/>
      <c r="F48" s="10"/>
      <c r="G48" s="483">
        <f>SUM(H46:H47)</f>
        <v>1570135</v>
      </c>
      <c r="H48" s="484"/>
      <c r="I48" s="483">
        <f>SUM(J46:J47)</f>
        <v>1428583</v>
      </c>
      <c r="J48" s="484"/>
      <c r="K48" s="119" t="b">
        <f>G48=aktivs!E36</f>
        <v>1</v>
      </c>
      <c r="L48" s="119" t="b">
        <f>I48=aktivs!F36</f>
        <v>1</v>
      </c>
    </row>
    <row r="49" spans="1:12" x14ac:dyDescent="0.25">
      <c r="A49" s="10"/>
      <c r="B49" s="10"/>
      <c r="C49" s="10"/>
      <c r="D49" s="10"/>
      <c r="E49" s="10"/>
      <c r="F49" s="10"/>
      <c r="G49" s="39"/>
      <c r="H49" s="39"/>
      <c r="I49" s="39"/>
      <c r="J49" s="39"/>
      <c r="K49" s="119"/>
      <c r="L49" s="119"/>
    </row>
    <row r="50" spans="1:12" hidden="1" x14ac:dyDescent="0.25">
      <c r="A50" s="10"/>
      <c r="B50" s="10"/>
      <c r="C50" s="10"/>
      <c r="D50" s="10"/>
      <c r="E50" s="10"/>
      <c r="F50" s="10"/>
      <c r="G50" s="39"/>
      <c r="H50" s="39"/>
      <c r="I50" s="39"/>
      <c r="J50" s="39"/>
      <c r="K50" s="119"/>
      <c r="L50" s="119"/>
    </row>
    <row r="51" spans="1:12" hidden="1" x14ac:dyDescent="0.25">
      <c r="A51" s="10"/>
      <c r="B51" s="10"/>
      <c r="C51" s="10"/>
      <c r="D51" s="10"/>
      <c r="E51" s="10"/>
      <c r="F51" s="10"/>
      <c r="G51" s="39"/>
      <c r="H51" s="39"/>
      <c r="I51" s="39"/>
      <c r="J51" s="39"/>
      <c r="K51" s="119"/>
      <c r="L51" s="119"/>
    </row>
    <row r="52" spans="1:12" hidden="1" x14ac:dyDescent="0.25">
      <c r="A52" s="10"/>
      <c r="B52" s="10"/>
      <c r="C52" s="10"/>
      <c r="D52" s="10"/>
      <c r="E52" s="10"/>
      <c r="F52" s="10"/>
      <c r="G52" s="39"/>
      <c r="H52" s="39"/>
      <c r="I52" s="39"/>
      <c r="J52" s="39"/>
      <c r="K52" s="119"/>
      <c r="L52" s="119"/>
    </row>
    <row r="53" spans="1:12" hidden="1" x14ac:dyDescent="0.25">
      <c r="A53" s="10"/>
      <c r="B53" s="10"/>
      <c r="C53" s="10"/>
      <c r="D53" s="10"/>
      <c r="E53" s="10"/>
      <c r="F53" s="10"/>
      <c r="G53" s="39"/>
      <c r="H53" s="39"/>
      <c r="I53" s="39"/>
      <c r="J53" s="39"/>
      <c r="K53" s="119"/>
      <c r="L53" s="119"/>
    </row>
    <row r="54" spans="1:12" hidden="1" x14ac:dyDescent="0.25">
      <c r="A54" s="10"/>
      <c r="B54" s="10"/>
      <c r="C54" s="10"/>
      <c r="D54" s="10"/>
      <c r="E54" s="10"/>
      <c r="F54" s="10"/>
      <c r="G54" s="39"/>
      <c r="H54" s="39"/>
      <c r="I54" s="39"/>
      <c r="J54" s="39"/>
      <c r="K54" s="119"/>
      <c r="L54" s="119"/>
    </row>
    <row r="55" spans="1:12" hidden="1" x14ac:dyDescent="0.25">
      <c r="A55" s="10"/>
      <c r="B55" s="10"/>
      <c r="C55" s="10"/>
      <c r="D55" s="10"/>
      <c r="E55" s="10"/>
      <c r="F55" s="10"/>
      <c r="G55" s="39"/>
      <c r="H55" s="39"/>
      <c r="I55" s="39"/>
      <c r="J55" s="39"/>
      <c r="K55" s="119"/>
      <c r="L55" s="119"/>
    </row>
    <row r="56" spans="1:12" hidden="1" x14ac:dyDescent="0.25">
      <c r="A56" s="10"/>
      <c r="B56" s="10"/>
      <c r="C56" s="10"/>
      <c r="D56" s="10"/>
      <c r="E56" s="10"/>
      <c r="F56" s="10"/>
      <c r="G56" s="39"/>
      <c r="H56" s="39"/>
      <c r="I56" s="39"/>
      <c r="J56" s="39"/>
      <c r="K56" s="119"/>
      <c r="L56" s="119"/>
    </row>
    <row r="57" spans="1:12" x14ac:dyDescent="0.25">
      <c r="A57" s="10" t="s">
        <v>131</v>
      </c>
    </row>
    <row r="58" spans="1:12" x14ac:dyDescent="0.25">
      <c r="A58" s="10"/>
    </row>
    <row r="59" spans="1:12" x14ac:dyDescent="0.25">
      <c r="A59" s="331" t="s">
        <v>4</v>
      </c>
    </row>
    <row r="60" spans="1:12" x14ac:dyDescent="0.25">
      <c r="A60" s="10" t="s">
        <v>299</v>
      </c>
    </row>
    <row r="61" spans="1:12" x14ac:dyDescent="0.25">
      <c r="A61" t="s">
        <v>289</v>
      </c>
      <c r="I61" s="17"/>
      <c r="J61" s="15"/>
    </row>
    <row r="62" spans="1:12" ht="12.9" customHeight="1" x14ac:dyDescent="0.25">
      <c r="A62" s="244"/>
      <c r="B62" s="244"/>
      <c r="C62" s="244"/>
      <c r="D62" s="244"/>
      <c r="G62" s="507" t="s">
        <v>397</v>
      </c>
      <c r="H62" s="508"/>
      <c r="I62" s="512" t="s">
        <v>383</v>
      </c>
      <c r="J62" s="513"/>
    </row>
    <row r="63" spans="1:12" ht="20.399999999999999" x14ac:dyDescent="0.25">
      <c r="A63" s="244"/>
      <c r="B63" s="244"/>
      <c r="C63" s="244"/>
      <c r="D63" s="244"/>
      <c r="G63" s="174" t="s">
        <v>132</v>
      </c>
      <c r="H63" s="174" t="s">
        <v>133</v>
      </c>
      <c r="I63" s="174" t="s">
        <v>132</v>
      </c>
      <c r="J63" s="175" t="s">
        <v>134</v>
      </c>
    </row>
    <row r="64" spans="1:12" ht="13.35" customHeight="1" x14ac:dyDescent="0.25">
      <c r="B64" s="2" t="s">
        <v>202</v>
      </c>
      <c r="C64" s="245"/>
      <c r="D64" s="245"/>
      <c r="G64" s="179">
        <v>550</v>
      </c>
      <c r="H64" s="179">
        <v>473000</v>
      </c>
      <c r="I64" s="248">
        <v>550</v>
      </c>
      <c r="J64" s="248">
        <v>473000</v>
      </c>
      <c r="K64" s="169" t="b">
        <f>H64=pasivs!E8</f>
        <v>1</v>
      </c>
      <c r="L64" s="169" t="b">
        <f>J64=pasivs!F8</f>
        <v>1</v>
      </c>
    </row>
    <row r="65" spans="1:20" ht="13.35" customHeight="1" thickBot="1" x14ac:dyDescent="0.3">
      <c r="B65" s="2" t="s">
        <v>201</v>
      </c>
      <c r="C65" s="245"/>
      <c r="D65" s="245"/>
      <c r="G65" s="246">
        <v>550</v>
      </c>
      <c r="H65" s="246">
        <v>473461</v>
      </c>
      <c r="I65" s="247">
        <v>550</v>
      </c>
      <c r="J65" s="249">
        <v>473461</v>
      </c>
      <c r="K65" s="169"/>
      <c r="L65" s="169"/>
    </row>
    <row r="66" spans="1:20" ht="13.8" thickTop="1" x14ac:dyDescent="0.25">
      <c r="A66" s="2"/>
      <c r="B66" s="514"/>
      <c r="C66" s="514"/>
      <c r="D66" s="514"/>
      <c r="E66" s="514"/>
      <c r="F66" s="514"/>
      <c r="G66" s="514"/>
      <c r="H66" s="514"/>
      <c r="I66" s="514"/>
      <c r="K66" s="166"/>
      <c r="L66" s="166"/>
    </row>
    <row r="67" spans="1:20" x14ac:dyDescent="0.25">
      <c r="B67" t="s">
        <v>146</v>
      </c>
      <c r="H67" s="176">
        <v>860</v>
      </c>
      <c r="J67" s="177">
        <v>860</v>
      </c>
      <c r="K67" s="166"/>
      <c r="L67" s="166"/>
    </row>
    <row r="68" spans="1:20" x14ac:dyDescent="0.25">
      <c r="A68" s="331"/>
      <c r="C68" s="123"/>
      <c r="D68" s="123"/>
      <c r="E68" s="123"/>
      <c r="F68" s="114"/>
      <c r="G68" s="17"/>
      <c r="H68" s="17"/>
      <c r="I68" s="17"/>
      <c r="J68" s="14"/>
    </row>
    <row r="69" spans="1:20" ht="13.8" thickBot="1" x14ac:dyDescent="0.3">
      <c r="A69" s="10" t="s">
        <v>135</v>
      </c>
      <c r="C69" s="123"/>
      <c r="D69" s="511"/>
      <c r="E69" s="511"/>
      <c r="F69" s="511"/>
      <c r="G69" s="511"/>
      <c r="H69" s="511"/>
      <c r="I69" s="509" t="s">
        <v>136</v>
      </c>
      <c r="J69" s="14"/>
    </row>
    <row r="70" spans="1:20" s="19" customFormat="1" x14ac:dyDescent="0.25">
      <c r="A70" s="10"/>
      <c r="B70"/>
      <c r="C70" s="123"/>
      <c r="D70" s="511"/>
      <c r="E70" s="511"/>
      <c r="F70" s="511"/>
      <c r="G70" s="511"/>
      <c r="H70" s="511"/>
      <c r="I70" s="510"/>
      <c r="J70" s="14"/>
      <c r="K70" s="115"/>
      <c r="L70" s="115"/>
    </row>
    <row r="71" spans="1:20" x14ac:dyDescent="0.25">
      <c r="A71" s="123"/>
      <c r="B71" s="123"/>
      <c r="C71" s="123"/>
      <c r="D71" s="490" t="s">
        <v>385</v>
      </c>
      <c r="E71" s="490"/>
      <c r="F71" s="490"/>
      <c r="G71" s="490"/>
      <c r="H71" s="490"/>
      <c r="I71" s="285">
        <f>pasivs!F13+pasivs!F14</f>
        <v>607562</v>
      </c>
      <c r="J71" s="14"/>
    </row>
    <row r="72" spans="1:20" s="115" customFormat="1" x14ac:dyDescent="0.25">
      <c r="A72"/>
      <c r="B72"/>
      <c r="C72"/>
      <c r="D72" s="493" t="s">
        <v>287</v>
      </c>
      <c r="E72" s="493"/>
      <c r="F72" s="493"/>
      <c r="G72" s="493"/>
      <c r="H72" s="493"/>
      <c r="I72" s="286"/>
      <c r="J72" s="10"/>
      <c r="M72"/>
      <c r="N72"/>
      <c r="O72"/>
      <c r="P72"/>
      <c r="Q72"/>
      <c r="R72"/>
      <c r="S72"/>
      <c r="T72"/>
    </row>
    <row r="73" spans="1:20" s="115" customFormat="1" x14ac:dyDescent="0.25">
      <c r="A73"/>
      <c r="B73"/>
      <c r="C73" s="123"/>
      <c r="D73" s="178" t="s">
        <v>130</v>
      </c>
      <c r="E73" s="493" t="s">
        <v>137</v>
      </c>
      <c r="F73" s="493"/>
      <c r="G73" s="493"/>
      <c r="H73" s="493"/>
      <c r="I73" s="317">
        <v>22653</v>
      </c>
      <c r="J73" s="15"/>
      <c r="M73"/>
      <c r="N73"/>
      <c r="O73"/>
      <c r="P73"/>
      <c r="Q73"/>
      <c r="R73"/>
      <c r="S73"/>
      <c r="T73"/>
    </row>
    <row r="74" spans="1:20" s="115" customFormat="1" ht="0.6" customHeight="1" x14ac:dyDescent="0.25">
      <c r="A74"/>
      <c r="B74"/>
      <c r="C74"/>
      <c r="D74" s="494" t="s">
        <v>138</v>
      </c>
      <c r="E74" s="494"/>
      <c r="F74" s="494"/>
      <c r="G74" s="494"/>
      <c r="H74" s="494"/>
      <c r="I74" s="286"/>
      <c r="J74" s="10"/>
      <c r="M74"/>
      <c r="N74"/>
      <c r="O74"/>
      <c r="P74"/>
      <c r="Q74"/>
      <c r="R74"/>
      <c r="S74"/>
      <c r="T74"/>
    </row>
    <row r="75" spans="1:20" s="115" customFormat="1" x14ac:dyDescent="0.25">
      <c r="A75"/>
      <c r="B75"/>
      <c r="C75"/>
      <c r="D75" s="491" t="s">
        <v>295</v>
      </c>
      <c r="E75" s="492"/>
      <c r="F75" s="492"/>
      <c r="G75" s="492"/>
      <c r="H75" s="492"/>
      <c r="I75" s="286">
        <f>pasivs!E13</f>
        <v>584909</v>
      </c>
      <c r="J75" s="10"/>
      <c r="K75" s="169"/>
      <c r="M75"/>
      <c r="N75"/>
      <c r="O75"/>
      <c r="P75"/>
      <c r="Q75"/>
      <c r="R75"/>
      <c r="S75"/>
      <c r="T75"/>
    </row>
    <row r="76" spans="1:20" s="115" customFormat="1" x14ac:dyDescent="0.25">
      <c r="A76" s="17"/>
      <c r="B76" s="123"/>
      <c r="C76" s="17"/>
      <c r="D76" s="492" t="s">
        <v>139</v>
      </c>
      <c r="E76" s="492"/>
      <c r="F76" s="492"/>
      <c r="G76" s="492"/>
      <c r="H76" s="492"/>
      <c r="I76" s="287">
        <f>pasivs!E14</f>
        <v>43892</v>
      </c>
      <c r="J76" s="14"/>
      <c r="M76"/>
      <c r="N76"/>
      <c r="O76"/>
      <c r="P76"/>
      <c r="Q76"/>
      <c r="R76"/>
      <c r="S76"/>
      <c r="T76"/>
    </row>
    <row r="77" spans="1:20" x14ac:dyDescent="0.25">
      <c r="A77" s="111"/>
      <c r="B77" s="111"/>
      <c r="C77" s="111"/>
      <c r="D77" s="111"/>
      <c r="E77" s="111"/>
      <c r="F77" s="111"/>
      <c r="G77" s="111"/>
      <c r="H77" s="111"/>
      <c r="I77" s="111"/>
      <c r="J77" s="111"/>
    </row>
    <row r="78" spans="1:20" hidden="1" x14ac:dyDescent="0.25">
      <c r="A78" s="331" t="s">
        <v>345</v>
      </c>
      <c r="C78" s="123"/>
      <c r="D78" s="123"/>
      <c r="E78" s="123"/>
      <c r="F78" s="114"/>
      <c r="G78" s="17"/>
      <c r="H78" s="17"/>
      <c r="I78" s="17"/>
      <c r="J78" s="14"/>
    </row>
    <row r="79" spans="1:20" hidden="1" x14ac:dyDescent="0.25">
      <c r="A79" s="10" t="s">
        <v>75</v>
      </c>
      <c r="B79" s="123"/>
      <c r="C79" s="123"/>
      <c r="D79" s="123"/>
      <c r="E79" s="123"/>
      <c r="F79" s="114"/>
      <c r="G79" s="17"/>
      <c r="H79" s="17"/>
      <c r="I79" s="4">
        <f>PZApiel!H9</f>
        <v>2018</v>
      </c>
      <c r="J79" s="4">
        <f>PZApiel!I9</f>
        <v>2017</v>
      </c>
    </row>
    <row r="80" spans="1:20" hidden="1" x14ac:dyDescent="0.25">
      <c r="A80" s="123"/>
      <c r="B80" s="123"/>
      <c r="C80" s="123"/>
      <c r="D80" s="123"/>
      <c r="E80" s="123"/>
      <c r="F80" s="114"/>
      <c r="G80" s="17"/>
      <c r="I80" s="173" t="s">
        <v>125</v>
      </c>
      <c r="J80" s="173" t="s">
        <v>125</v>
      </c>
    </row>
    <row r="81" spans="1:20" hidden="1" x14ac:dyDescent="0.25">
      <c r="A81" s="123"/>
      <c r="B81" s="123"/>
      <c r="C81" s="123"/>
      <c r="D81" s="123"/>
      <c r="E81" s="123"/>
      <c r="F81" s="114"/>
      <c r="G81" s="17"/>
    </row>
    <row r="82" spans="1:20" hidden="1" x14ac:dyDescent="0.25">
      <c r="B82" s="123" t="s">
        <v>186</v>
      </c>
      <c r="C82" s="123"/>
      <c r="D82" s="123"/>
      <c r="E82" s="123"/>
      <c r="F82" s="114"/>
      <c r="G82" s="17"/>
      <c r="I82" s="250">
        <f>pasivs!E17</f>
        <v>0</v>
      </c>
      <c r="J82" s="250">
        <f>pasivs!F17</f>
        <v>0</v>
      </c>
    </row>
    <row r="83" spans="1:20" hidden="1" x14ac:dyDescent="0.25">
      <c r="A83" s="123"/>
      <c r="B83" s="123"/>
      <c r="C83" s="123"/>
      <c r="D83" s="123"/>
      <c r="E83" s="123"/>
      <c r="F83" s="114"/>
      <c r="G83" s="17"/>
      <c r="I83" s="219"/>
      <c r="J83" s="219"/>
    </row>
    <row r="84" spans="1:20" ht="13.8" hidden="1" thickBot="1" x14ac:dyDescent="0.3">
      <c r="A84" s="123"/>
      <c r="B84" s="13" t="s">
        <v>102</v>
      </c>
      <c r="C84" s="123"/>
      <c r="D84" s="123"/>
      <c r="E84" s="123"/>
      <c r="F84" s="114"/>
      <c r="G84" s="17"/>
      <c r="I84" s="253">
        <f>SUM(I82:I82)</f>
        <v>0</v>
      </c>
      <c r="J84" s="253">
        <f>SUM(J82:J82)</f>
        <v>0</v>
      </c>
      <c r="K84" s="115" t="b">
        <f>I84=pasivs!E17</f>
        <v>1</v>
      </c>
      <c r="L84" s="115" t="b">
        <f>J84=pasivs!F17</f>
        <v>1</v>
      </c>
    </row>
    <row r="85" spans="1:20" hidden="1" x14ac:dyDescent="0.25">
      <c r="A85" s="123"/>
      <c r="B85" s="13"/>
      <c r="C85" s="123"/>
      <c r="D85" s="123"/>
      <c r="E85" s="123"/>
      <c r="F85" s="114"/>
      <c r="G85" s="17"/>
      <c r="I85" s="220"/>
      <c r="J85" s="220"/>
    </row>
    <row r="86" spans="1:20" hidden="1" x14ac:dyDescent="0.25">
      <c r="A86" s="496" t="s">
        <v>141</v>
      </c>
      <c r="B86" s="498"/>
      <c r="C86" s="495" t="s">
        <v>142</v>
      </c>
      <c r="D86" s="498"/>
      <c r="E86" s="495" t="s">
        <v>143</v>
      </c>
      <c r="F86" s="498"/>
      <c r="G86" s="495" t="s">
        <v>144</v>
      </c>
      <c r="H86" s="498"/>
      <c r="I86" s="495" t="s">
        <v>145</v>
      </c>
      <c r="J86" s="496"/>
    </row>
    <row r="87" spans="1:20" ht="12" hidden="1" customHeight="1" x14ac:dyDescent="0.25">
      <c r="A87" s="520" t="s">
        <v>187</v>
      </c>
      <c r="B87" s="521"/>
      <c r="C87" s="488">
        <v>10766.86</v>
      </c>
      <c r="D87" s="497"/>
      <c r="E87" s="488">
        <v>1840</v>
      </c>
      <c r="F87" s="497"/>
      <c r="G87" s="533"/>
      <c r="H87" s="521"/>
      <c r="I87" s="488">
        <f>C87+E87-G87</f>
        <v>12606.86</v>
      </c>
      <c r="J87" s="489"/>
    </row>
    <row r="88" spans="1:20" hidden="1" x14ac:dyDescent="0.25">
      <c r="A88" s="322" t="s">
        <v>288</v>
      </c>
      <c r="B88" s="322"/>
      <c r="C88" s="499">
        <v>2539.89</v>
      </c>
      <c r="D88" s="500"/>
      <c r="E88" s="501">
        <v>434</v>
      </c>
      <c r="F88" s="502"/>
      <c r="G88" s="323"/>
      <c r="H88" s="322"/>
      <c r="I88" s="488">
        <f>C88+E88-G88</f>
        <v>2973.89</v>
      </c>
      <c r="J88" s="489"/>
    </row>
    <row r="89" spans="1:20" s="115" customFormat="1" ht="13.2" customHeight="1" x14ac:dyDescent="0.25">
      <c r="A89" s="522" t="s">
        <v>345</v>
      </c>
      <c r="B89" s="523"/>
      <c r="C89" s="523"/>
      <c r="D89" s="140"/>
      <c r="E89" s="140"/>
      <c r="F89" s="140"/>
      <c r="G89" s="138"/>
      <c r="H89" s="138"/>
      <c r="I89" s="324"/>
      <c r="J89" s="118"/>
      <c r="M89"/>
      <c r="N89"/>
      <c r="O89"/>
      <c r="P89"/>
      <c r="Q89"/>
      <c r="R89"/>
      <c r="S89"/>
      <c r="T89"/>
    </row>
    <row r="90" spans="1:20" s="115" customFormat="1" ht="13.2" customHeight="1" x14ac:dyDescent="0.25">
      <c r="A90" s="379" t="s">
        <v>360</v>
      </c>
      <c r="B90" s="379"/>
      <c r="C90" s="379"/>
      <c r="D90" s="379"/>
      <c r="E90" s="379"/>
      <c r="F90" s="379"/>
      <c r="G90" s="379"/>
      <c r="H90" s="138"/>
      <c r="I90" s="289"/>
      <c r="J90" s="118"/>
      <c r="M90"/>
      <c r="N90"/>
      <c r="O90"/>
      <c r="P90"/>
      <c r="Q90"/>
      <c r="R90"/>
      <c r="S90"/>
      <c r="T90"/>
    </row>
    <row r="91" spans="1:20" s="115" customFormat="1" ht="9" customHeight="1" thickBot="1" x14ac:dyDescent="0.3">
      <c r="A91" s="378"/>
      <c r="B91" s="378"/>
      <c r="C91" s="378"/>
      <c r="D91" s="378"/>
      <c r="E91" s="378"/>
      <c r="F91" s="378"/>
      <c r="G91" s="378"/>
      <c r="H91" s="138"/>
      <c r="I91" s="289"/>
      <c r="J91" s="118"/>
      <c r="M91"/>
      <c r="N91"/>
      <c r="O91"/>
      <c r="P91"/>
      <c r="Q91"/>
      <c r="R91"/>
      <c r="S91"/>
      <c r="T91"/>
    </row>
    <row r="92" spans="1:20" s="115" customFormat="1" ht="83.4" customHeight="1" thickBot="1" x14ac:dyDescent="0.3">
      <c r="A92" s="524" t="s">
        <v>17</v>
      </c>
      <c r="B92" s="525"/>
      <c r="C92" s="526"/>
      <c r="D92" s="326" t="s">
        <v>291</v>
      </c>
      <c r="E92" s="351" t="s">
        <v>364</v>
      </c>
      <c r="F92" s="527" t="s">
        <v>290</v>
      </c>
      <c r="G92" s="528"/>
      <c r="H92" s="325" t="s">
        <v>361</v>
      </c>
      <c r="I92" s="325" t="s">
        <v>362</v>
      </c>
      <c r="J92" s="325" t="s">
        <v>366</v>
      </c>
      <c r="M92"/>
      <c r="N92"/>
      <c r="O92"/>
      <c r="P92"/>
      <c r="Q92"/>
      <c r="R92"/>
      <c r="S92"/>
      <c r="T92"/>
    </row>
    <row r="93" spans="1:20" s="115" customFormat="1" ht="32.4" customHeight="1" x14ac:dyDescent="0.25">
      <c r="A93" s="531" t="s">
        <v>319</v>
      </c>
      <c r="B93" s="532"/>
      <c r="C93" s="530"/>
      <c r="D93" s="358" t="s">
        <v>375</v>
      </c>
      <c r="E93" s="380">
        <v>7893462</v>
      </c>
      <c r="F93" s="529" t="s">
        <v>358</v>
      </c>
      <c r="G93" s="530"/>
      <c r="H93" s="518" t="s">
        <v>363</v>
      </c>
      <c r="I93" s="359" t="s">
        <v>365</v>
      </c>
      <c r="J93" s="359">
        <v>608050</v>
      </c>
      <c r="M93"/>
      <c r="N93"/>
      <c r="O93"/>
      <c r="P93"/>
      <c r="Q93"/>
      <c r="R93"/>
      <c r="S93"/>
      <c r="T93"/>
    </row>
    <row r="94" spans="1:20" s="115" customFormat="1" ht="38.4" customHeight="1" thickBot="1" x14ac:dyDescent="0.3">
      <c r="A94" s="515" t="s">
        <v>347</v>
      </c>
      <c r="B94" s="516"/>
      <c r="C94" s="517"/>
      <c r="D94" s="360"/>
      <c r="E94" s="381"/>
      <c r="F94" s="534" t="s">
        <v>359</v>
      </c>
      <c r="G94" s="535"/>
      <c r="H94" s="519"/>
      <c r="I94" s="361"/>
      <c r="J94" s="362"/>
      <c r="M94"/>
      <c r="N94"/>
      <c r="O94"/>
      <c r="P94"/>
      <c r="Q94"/>
      <c r="R94"/>
      <c r="S94"/>
      <c r="T94"/>
    </row>
    <row r="95" spans="1:20" s="115" customFormat="1" ht="31.2" customHeight="1" thickBot="1" x14ac:dyDescent="0.3">
      <c r="A95" s="485" t="s">
        <v>367</v>
      </c>
      <c r="B95" s="486"/>
      <c r="C95" s="487"/>
      <c r="D95" s="363" t="s">
        <v>369</v>
      </c>
      <c r="E95" s="382">
        <v>4946752</v>
      </c>
      <c r="F95" s="367"/>
      <c r="G95" s="368"/>
      <c r="H95" s="384">
        <v>0.65</v>
      </c>
      <c r="I95" s="361"/>
      <c r="J95" s="362"/>
      <c r="M95"/>
      <c r="N95"/>
      <c r="O95"/>
      <c r="P95"/>
      <c r="Q95"/>
      <c r="R95"/>
      <c r="S95"/>
      <c r="T95"/>
    </row>
    <row r="96" spans="1:20" s="115" customFormat="1" ht="14.4" customHeight="1" thickBot="1" x14ac:dyDescent="0.3">
      <c r="A96" s="485" t="s">
        <v>368</v>
      </c>
      <c r="B96" s="486"/>
      <c r="C96" s="487"/>
      <c r="D96" s="360" t="s">
        <v>376</v>
      </c>
      <c r="E96" s="383">
        <v>2946710</v>
      </c>
      <c r="F96" s="365"/>
      <c r="G96" s="364"/>
      <c r="H96" s="385">
        <v>0.85</v>
      </c>
      <c r="I96" s="376"/>
      <c r="J96" s="377"/>
      <c r="M96"/>
      <c r="N96"/>
      <c r="O96"/>
      <c r="P96"/>
      <c r="Q96"/>
      <c r="R96"/>
      <c r="S96"/>
      <c r="T96"/>
    </row>
    <row r="97" spans="1:20" s="115" customFormat="1" ht="6.6" customHeight="1" thickBot="1" x14ac:dyDescent="0.3">
      <c r="A97" s="373"/>
      <c r="B97" s="373"/>
      <c r="C97" s="373"/>
      <c r="D97" s="143"/>
      <c r="E97" s="372"/>
      <c r="F97" s="373"/>
      <c r="G97" s="373"/>
      <c r="H97" s="374"/>
      <c r="I97" s="375"/>
      <c r="J97" s="219"/>
      <c r="M97"/>
      <c r="N97"/>
      <c r="O97"/>
      <c r="P97"/>
      <c r="Q97"/>
      <c r="R97"/>
      <c r="S97"/>
      <c r="T97"/>
    </row>
    <row r="98" spans="1:20" ht="13.8" thickBot="1" x14ac:dyDescent="0.3">
      <c r="A98" s="370" t="s">
        <v>373</v>
      </c>
      <c r="B98" s="371"/>
      <c r="C98" s="371"/>
      <c r="D98" s="371"/>
      <c r="E98" s="371"/>
      <c r="F98" s="371"/>
      <c r="G98" s="371"/>
      <c r="H98" s="369"/>
      <c r="I98" s="366"/>
      <c r="J98" s="366">
        <f>pasivs!F30</f>
        <v>608050</v>
      </c>
    </row>
    <row r="99" spans="1:20" s="10" customFormat="1" x14ac:dyDescent="0.25">
      <c r="A99" s="16"/>
      <c r="B99" s="13"/>
      <c r="C99" s="13"/>
      <c r="D99" s="13"/>
      <c r="E99" s="13"/>
      <c r="G99" s="53"/>
      <c r="H99" s="53"/>
      <c r="I99" s="53"/>
      <c r="J99" s="53"/>
      <c r="K99" s="166"/>
      <c r="L99" s="166"/>
    </row>
    <row r="100" spans="1:20" s="10" customFormat="1" ht="13.95" customHeight="1" x14ac:dyDescent="0.25">
      <c r="A100" s="16"/>
      <c r="B100" t="s">
        <v>372</v>
      </c>
      <c r="C100" s="13"/>
      <c r="D100" s="13"/>
      <c r="E100" s="13"/>
      <c r="G100" s="53"/>
      <c r="H100" s="53"/>
      <c r="I100" s="53"/>
      <c r="J100" s="53"/>
      <c r="K100" s="166"/>
      <c r="L100" s="166"/>
    </row>
    <row r="101" spans="1:20" s="10" customFormat="1" ht="4.95" customHeight="1" x14ac:dyDescent="0.25">
      <c r="A101" s="16"/>
      <c r="B101" s="13"/>
      <c r="C101" s="13"/>
      <c r="D101" s="13"/>
      <c r="E101" s="13"/>
      <c r="G101" s="53"/>
      <c r="H101" s="53"/>
      <c r="I101" s="53"/>
      <c r="J101" s="53"/>
      <c r="K101" s="166"/>
      <c r="L101" s="166"/>
    </row>
    <row r="102" spans="1:20" s="10" customFormat="1" ht="14.4" customHeight="1" x14ac:dyDescent="0.25">
      <c r="A102" s="16"/>
      <c r="B102" t="s">
        <v>370</v>
      </c>
      <c r="C102" s="13"/>
      <c r="D102" s="13"/>
      <c r="E102" s="13"/>
      <c r="G102" s="53"/>
      <c r="H102" s="53"/>
      <c r="I102" s="210">
        <v>1697391</v>
      </c>
      <c r="J102" s="53" t="s">
        <v>371</v>
      </c>
      <c r="K102" s="166"/>
      <c r="L102" s="166"/>
    </row>
    <row r="103" spans="1:20" s="10" customFormat="1" x14ac:dyDescent="0.25">
      <c r="A103" s="16"/>
      <c r="B103" s="13"/>
      <c r="C103" s="13"/>
      <c r="D103" s="13"/>
      <c r="E103" s="13"/>
      <c r="G103" s="53"/>
      <c r="H103" s="53"/>
      <c r="I103" s="53"/>
      <c r="J103" s="53"/>
      <c r="K103" s="166"/>
      <c r="L103" s="166"/>
    </row>
    <row r="104" spans="1:20" s="10" customFormat="1" ht="15.6" x14ac:dyDescent="0.3">
      <c r="E104" s="327" t="s">
        <v>149</v>
      </c>
      <c r="G104" s="53"/>
      <c r="H104" s="53"/>
      <c r="I104" s="53"/>
      <c r="J104" s="53"/>
      <c r="K104" s="166"/>
      <c r="L104" s="166"/>
    </row>
    <row r="105" spans="1:20" s="10" customFormat="1" x14ac:dyDescent="0.25">
      <c r="E105" s="132"/>
      <c r="G105" s="53"/>
      <c r="H105" s="53"/>
      <c r="I105" s="53"/>
      <c r="J105" s="53"/>
      <c r="K105" s="166"/>
      <c r="L105" s="166"/>
    </row>
    <row r="106" spans="1:20" s="10" customFormat="1" x14ac:dyDescent="0.25">
      <c r="A106" s="331" t="s">
        <v>346</v>
      </c>
      <c r="B106"/>
      <c r="C106"/>
      <c r="D106"/>
      <c r="E106"/>
      <c r="F106"/>
      <c r="G106"/>
      <c r="H106"/>
      <c r="I106"/>
      <c r="K106" s="166"/>
      <c r="L106" s="166"/>
    </row>
    <row r="107" spans="1:20" x14ac:dyDescent="0.25">
      <c r="A107" s="166" t="s">
        <v>76</v>
      </c>
      <c r="B107" s="10"/>
      <c r="C107" s="10"/>
      <c r="D107" s="10"/>
      <c r="E107" s="10"/>
      <c r="F107" s="10"/>
      <c r="G107" s="10"/>
      <c r="H107" s="165"/>
      <c r="I107" s="4">
        <f>PZApiel!H9</f>
        <v>2018</v>
      </c>
      <c r="J107" s="4">
        <f>PZApiel!I9</f>
        <v>2017</v>
      </c>
    </row>
    <row r="108" spans="1:20" s="115" customFormat="1" x14ac:dyDescent="0.25">
      <c r="A108"/>
      <c r="B108"/>
      <c r="C108"/>
      <c r="D108"/>
      <c r="E108"/>
      <c r="F108"/>
      <c r="G108"/>
      <c r="I108" s="173" t="s">
        <v>125</v>
      </c>
      <c r="J108" s="173" t="s">
        <v>125</v>
      </c>
      <c r="M108"/>
      <c r="N108"/>
      <c r="O108"/>
      <c r="P108"/>
      <c r="Q108"/>
      <c r="R108"/>
      <c r="S108"/>
      <c r="T108"/>
    </row>
    <row r="109" spans="1:20" s="115" customFormat="1" x14ac:dyDescent="0.25">
      <c r="A109"/>
      <c r="B109" t="s">
        <v>188</v>
      </c>
      <c r="C109"/>
      <c r="D109"/>
      <c r="E109"/>
      <c r="F109"/>
      <c r="G109"/>
      <c r="I109" s="219">
        <f>pasivs!E28</f>
        <v>34303</v>
      </c>
      <c r="J109" s="219">
        <f>pasivs!F28</f>
        <v>45753</v>
      </c>
      <c r="M109"/>
      <c r="N109"/>
      <c r="O109"/>
      <c r="P109"/>
      <c r="Q109"/>
      <c r="R109"/>
      <c r="S109"/>
      <c r="T109"/>
    </row>
    <row r="110" spans="1:20" s="115" customFormat="1" ht="13.8" thickBot="1" x14ac:dyDescent="0.3">
      <c r="A110" s="10"/>
      <c r="B110" s="13" t="s">
        <v>102</v>
      </c>
      <c r="C110" s="10"/>
      <c r="D110" s="10"/>
      <c r="E110" s="10"/>
      <c r="F110" s="10"/>
      <c r="G110" s="10"/>
      <c r="I110" s="251">
        <f>SUM(I109:I109)</f>
        <v>34303</v>
      </c>
      <c r="J110" s="251">
        <f>SUM(J109:J109)</f>
        <v>45753</v>
      </c>
      <c r="M110"/>
      <c r="N110"/>
      <c r="O110"/>
      <c r="P110"/>
      <c r="Q110"/>
      <c r="R110"/>
      <c r="S110"/>
      <c r="T110"/>
    </row>
    <row r="111" spans="1:20" s="115" customFormat="1" ht="13.8" thickTop="1" x14ac:dyDescent="0.25">
      <c r="A111" s="164"/>
      <c r="B111"/>
      <c r="C111"/>
      <c r="D111"/>
      <c r="E111"/>
      <c r="F111"/>
      <c r="G111" s="2"/>
      <c r="H111" s="145"/>
      <c r="I111" s="145"/>
      <c r="J111" s="147"/>
      <c r="M111"/>
      <c r="N111"/>
      <c r="O111"/>
      <c r="P111"/>
      <c r="Q111"/>
      <c r="R111"/>
      <c r="S111"/>
      <c r="T111"/>
    </row>
    <row r="112" spans="1:20" s="115" customFormat="1" x14ac:dyDescent="0.25">
      <c r="A112" s="331" t="s">
        <v>5</v>
      </c>
      <c r="B112" s="10"/>
      <c r="C112" s="10"/>
      <c r="D112" s="10"/>
      <c r="E112" s="10"/>
      <c r="F112" s="10"/>
      <c r="G112" s="13"/>
      <c r="H112" s="53"/>
      <c r="I112" s="13"/>
      <c r="J112" s="53"/>
      <c r="M112"/>
      <c r="N112"/>
      <c r="O112"/>
      <c r="P112"/>
      <c r="Q112"/>
      <c r="R112"/>
      <c r="S112"/>
      <c r="T112"/>
    </row>
    <row r="113" spans="1:20" s="115" customFormat="1" x14ac:dyDescent="0.25">
      <c r="A113" s="10" t="s">
        <v>152</v>
      </c>
      <c r="B113" s="10"/>
      <c r="C113" s="10"/>
      <c r="D113" s="10"/>
      <c r="E113" s="10"/>
      <c r="F113" s="10"/>
      <c r="G113" s="13"/>
      <c r="H113" s="53"/>
      <c r="I113" s="4">
        <f>PZApiel!H9</f>
        <v>2018</v>
      </c>
      <c r="J113" s="4">
        <f>PZApiel!I9</f>
        <v>2017</v>
      </c>
      <c r="M113"/>
      <c r="N113"/>
      <c r="O113"/>
      <c r="P113"/>
      <c r="Q113"/>
      <c r="R113"/>
      <c r="S113"/>
      <c r="T113"/>
    </row>
    <row r="114" spans="1:20" s="115" customFormat="1" x14ac:dyDescent="0.25">
      <c r="A114" s="10"/>
      <c r="B114" s="10"/>
      <c r="C114" s="10"/>
      <c r="D114" s="10"/>
      <c r="E114" s="10"/>
      <c r="F114" s="10"/>
      <c r="G114" s="13"/>
      <c r="H114" s="53"/>
      <c r="I114" s="173" t="s">
        <v>125</v>
      </c>
      <c r="J114" s="173" t="s">
        <v>125</v>
      </c>
      <c r="M114"/>
      <c r="N114"/>
      <c r="O114"/>
      <c r="P114"/>
      <c r="Q114"/>
      <c r="R114"/>
      <c r="S114"/>
      <c r="T114"/>
    </row>
    <row r="115" spans="1:20" s="115" customFormat="1" x14ac:dyDescent="0.25">
      <c r="A115" s="10"/>
      <c r="B115" t="s">
        <v>155</v>
      </c>
      <c r="C115" s="10"/>
      <c r="D115" s="10"/>
      <c r="E115" s="10"/>
      <c r="F115" s="10"/>
      <c r="G115" s="13"/>
      <c r="H115" s="53"/>
      <c r="I115" s="219">
        <v>0</v>
      </c>
      <c r="J115" s="219">
        <v>0</v>
      </c>
      <c r="M115"/>
      <c r="N115"/>
      <c r="O115"/>
      <c r="P115"/>
      <c r="Q115"/>
      <c r="R115"/>
      <c r="S115"/>
      <c r="T115"/>
    </row>
    <row r="116" spans="1:20" s="115" customFormat="1" x14ac:dyDescent="0.25">
      <c r="A116" s="10"/>
      <c r="B116" t="s">
        <v>156</v>
      </c>
      <c r="C116" s="10"/>
      <c r="D116" s="10"/>
      <c r="E116" s="10"/>
      <c r="F116" s="10"/>
      <c r="G116" s="13"/>
      <c r="H116" s="53"/>
      <c r="I116" s="219">
        <v>44452</v>
      </c>
      <c r="J116" s="219">
        <v>26876</v>
      </c>
      <c r="M116"/>
      <c r="N116"/>
      <c r="O116"/>
      <c r="P116"/>
      <c r="Q116"/>
      <c r="R116"/>
      <c r="S116"/>
      <c r="T116"/>
    </row>
    <row r="117" spans="1:20" s="115" customFormat="1" x14ac:dyDescent="0.25">
      <c r="A117" s="10"/>
      <c r="B117" t="s">
        <v>157</v>
      </c>
      <c r="C117" s="10"/>
      <c r="D117" s="10"/>
      <c r="E117" s="10"/>
      <c r="F117" s="10"/>
      <c r="G117" s="13"/>
      <c r="H117" s="53"/>
      <c r="I117" s="219">
        <v>8050</v>
      </c>
      <c r="J117" s="219">
        <v>12714</v>
      </c>
      <c r="M117"/>
      <c r="N117"/>
      <c r="O117"/>
      <c r="P117"/>
      <c r="Q117"/>
      <c r="R117"/>
      <c r="S117"/>
      <c r="T117"/>
    </row>
    <row r="118" spans="1:20" s="115" customFormat="1" x14ac:dyDescent="0.25">
      <c r="A118" s="10"/>
      <c r="B118" t="s">
        <v>386</v>
      </c>
      <c r="C118" s="10"/>
      <c r="D118" s="10"/>
      <c r="E118" s="10"/>
      <c r="F118" s="10"/>
      <c r="G118" s="13"/>
      <c r="H118" s="53"/>
      <c r="I118" s="219">
        <v>3306</v>
      </c>
      <c r="J118" s="219">
        <v>7000</v>
      </c>
      <c r="M118"/>
      <c r="N118"/>
      <c r="O118"/>
      <c r="P118"/>
      <c r="Q118"/>
      <c r="R118"/>
      <c r="S118"/>
      <c r="T118"/>
    </row>
    <row r="119" spans="1:20" s="115" customFormat="1" x14ac:dyDescent="0.25">
      <c r="A119" s="10"/>
      <c r="B119" t="s">
        <v>160</v>
      </c>
      <c r="C119" s="10"/>
      <c r="D119" s="10"/>
      <c r="E119" s="10"/>
      <c r="F119" s="10"/>
      <c r="G119" s="13"/>
      <c r="H119" s="53"/>
      <c r="I119" s="219">
        <v>67197</v>
      </c>
      <c r="J119" s="219">
        <v>70136</v>
      </c>
      <c r="M119"/>
      <c r="N119"/>
      <c r="O119"/>
      <c r="P119"/>
      <c r="Q119"/>
      <c r="R119"/>
      <c r="S119"/>
      <c r="T119"/>
    </row>
    <row r="120" spans="1:20" s="115" customFormat="1" ht="13.8" thickBot="1" x14ac:dyDescent="0.3">
      <c r="A120" s="10"/>
      <c r="B120" s="13" t="s">
        <v>102</v>
      </c>
      <c r="C120" s="10"/>
      <c r="D120" s="10"/>
      <c r="E120" s="10"/>
      <c r="F120" s="10"/>
      <c r="G120" s="13"/>
      <c r="H120" s="53"/>
      <c r="I120" s="239">
        <f>SUM(I115:I119)</f>
        <v>123005</v>
      </c>
      <c r="J120" s="239">
        <f>SUM(J115:J119)</f>
        <v>116726</v>
      </c>
      <c r="M120"/>
      <c r="N120"/>
      <c r="O120"/>
      <c r="P120"/>
      <c r="Q120"/>
      <c r="R120"/>
      <c r="S120"/>
      <c r="T120"/>
    </row>
    <row r="121" spans="1:20" s="115" customFormat="1" ht="13.8" thickTop="1" x14ac:dyDescent="0.25">
      <c r="A121"/>
      <c r="B121" s="10"/>
      <c r="C121" s="10"/>
      <c r="D121" s="10"/>
      <c r="E121" s="10"/>
      <c r="F121" s="10"/>
      <c r="G121" s="13"/>
      <c r="H121" s="53"/>
      <c r="I121" s="13"/>
      <c r="J121" s="53"/>
      <c r="M121"/>
      <c r="N121"/>
      <c r="O121"/>
      <c r="P121"/>
      <c r="Q121"/>
      <c r="R121"/>
      <c r="S121"/>
      <c r="T121"/>
    </row>
    <row r="122" spans="1:20" x14ac:dyDescent="0.25">
      <c r="A122" s="331" t="s">
        <v>20</v>
      </c>
      <c r="H122" s="187"/>
      <c r="I122" s="167"/>
      <c r="J122" s="187"/>
    </row>
    <row r="123" spans="1:20" x14ac:dyDescent="0.25">
      <c r="A123" s="10" t="s">
        <v>81</v>
      </c>
      <c r="H123" s="115"/>
      <c r="I123" s="4">
        <f>I113</f>
        <v>2018</v>
      </c>
      <c r="J123" s="4">
        <f>J113</f>
        <v>2017</v>
      </c>
    </row>
    <row r="124" spans="1:20" x14ac:dyDescent="0.25">
      <c r="A124" s="10"/>
      <c r="H124" s="115"/>
      <c r="I124" s="173" t="str">
        <f>I114</f>
        <v>EUR</v>
      </c>
      <c r="J124" s="173" t="str">
        <f>J114</f>
        <v>EUR</v>
      </c>
    </row>
    <row r="125" spans="1:20" x14ac:dyDescent="0.25">
      <c r="A125" s="349" t="s">
        <v>163</v>
      </c>
      <c r="H125" s="115"/>
      <c r="I125" s="219">
        <v>0</v>
      </c>
      <c r="J125" s="219">
        <v>982</v>
      </c>
    </row>
    <row r="126" spans="1:20" x14ac:dyDescent="0.25">
      <c r="A126" s="349" t="s">
        <v>186</v>
      </c>
      <c r="H126" s="115"/>
      <c r="I126" s="219">
        <v>16023</v>
      </c>
      <c r="J126" s="219">
        <v>16023</v>
      </c>
    </row>
    <row r="127" spans="1:20" ht="13.8" thickBot="1" x14ac:dyDescent="0.3">
      <c r="A127" s="1"/>
      <c r="B127" s="1"/>
      <c r="C127" s="1"/>
      <c r="D127" s="1"/>
      <c r="E127" s="1"/>
      <c r="H127" s="115"/>
      <c r="I127" s="239">
        <f>SUM(I125:I126)</f>
        <v>16023</v>
      </c>
      <c r="J127" s="239">
        <f>SUM(J125:J126)</f>
        <v>17005</v>
      </c>
    </row>
    <row r="128" spans="1:20" ht="13.8" thickTop="1" x14ac:dyDescent="0.25">
      <c r="A128" s="10"/>
    </row>
    <row r="130" spans="1:10" x14ac:dyDescent="0.25">
      <c r="A130" s="133"/>
      <c r="B130" s="133"/>
      <c r="C130" s="133"/>
      <c r="D130" s="133"/>
      <c r="E130" s="133"/>
      <c r="F130" s="133"/>
      <c r="G130" s="133"/>
      <c r="H130" s="133"/>
      <c r="I130" s="133"/>
      <c r="J130" s="193"/>
    </row>
  </sheetData>
  <mergeCells count="43">
    <mergeCell ref="A94:C94"/>
    <mergeCell ref="H93:H94"/>
    <mergeCell ref="A87:B87"/>
    <mergeCell ref="A89:C89"/>
    <mergeCell ref="A92:C92"/>
    <mergeCell ref="F92:G92"/>
    <mergeCell ref="F93:G93"/>
    <mergeCell ref="A93:C93"/>
    <mergeCell ref="E87:F87"/>
    <mergeCell ref="G87:H87"/>
    <mergeCell ref="F94:G94"/>
    <mergeCell ref="C86:D86"/>
    <mergeCell ref="E86:F86"/>
    <mergeCell ref="G86:H86"/>
    <mergeCell ref="I4:J4"/>
    <mergeCell ref="I22:J22"/>
    <mergeCell ref="I18:J18"/>
    <mergeCell ref="A10:D10"/>
    <mergeCell ref="G22:H22"/>
    <mergeCell ref="G18:H18"/>
    <mergeCell ref="F29:G29"/>
    <mergeCell ref="I48:J48"/>
    <mergeCell ref="G62:H62"/>
    <mergeCell ref="I69:I70"/>
    <mergeCell ref="D69:H70"/>
    <mergeCell ref="I62:J62"/>
    <mergeCell ref="B66:I66"/>
    <mergeCell ref="G48:H48"/>
    <mergeCell ref="A95:C95"/>
    <mergeCell ref="A96:C96"/>
    <mergeCell ref="I88:J88"/>
    <mergeCell ref="D71:H71"/>
    <mergeCell ref="D75:H75"/>
    <mergeCell ref="D72:H72"/>
    <mergeCell ref="D74:H74"/>
    <mergeCell ref="E73:H73"/>
    <mergeCell ref="D76:H76"/>
    <mergeCell ref="I86:J86"/>
    <mergeCell ref="I87:J87"/>
    <mergeCell ref="C87:D87"/>
    <mergeCell ref="A86:B86"/>
    <mergeCell ref="C88:D88"/>
    <mergeCell ref="E88:F88"/>
  </mergeCells>
  <phoneticPr fontId="0" type="noConversion"/>
  <pageMargins left="0" right="0" top="0.74803149606299213" bottom="0.74803149606299213" header="0.31496062992125984" footer="0.31496062992125984"/>
  <pageSetup paperSize="9" firstPageNumber="14" orientation="portrait" verticalDpi="300" r:id="rId1"/>
  <headerFooter alignWithMargins="0">
    <oddHeader>&amp;CSIA "AADSO"   
 Gada pārskats par 2018.gadu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103"/>
  <sheetViews>
    <sheetView view="pageBreakPreview" topLeftCell="A29" zoomScaleNormal="130" zoomScaleSheetLayoutView="100" workbookViewId="0">
      <selection activeCell="F48" sqref="F48"/>
    </sheetView>
  </sheetViews>
  <sheetFormatPr defaultRowHeight="13.2" x14ac:dyDescent="0.25"/>
  <cols>
    <col min="1" max="5" width="5.6640625" customWidth="1"/>
    <col min="6" max="7" width="15.6640625" customWidth="1"/>
    <col min="8" max="8" width="13.44140625" customWidth="1"/>
    <col min="9" max="9" width="14.109375" style="10" customWidth="1"/>
    <col min="10" max="11" width="9.109375" style="115" customWidth="1"/>
  </cols>
  <sheetData>
    <row r="1" spans="1:10" ht="15.6" x14ac:dyDescent="0.3">
      <c r="A1" s="218" t="s">
        <v>39</v>
      </c>
      <c r="B1" s="116"/>
      <c r="C1" s="116"/>
      <c r="D1" s="116"/>
      <c r="E1" s="116"/>
      <c r="F1" s="116"/>
      <c r="G1" s="116"/>
    </row>
    <row r="3" spans="1:10" x14ac:dyDescent="0.25">
      <c r="A3" s="331" t="s">
        <v>18</v>
      </c>
    </row>
    <row r="4" spans="1:10" x14ac:dyDescent="0.25">
      <c r="A4" s="10" t="s">
        <v>85</v>
      </c>
    </row>
    <row r="5" spans="1:10" x14ac:dyDescent="0.25">
      <c r="A5" t="s">
        <v>198</v>
      </c>
    </row>
    <row r="6" spans="1:10" x14ac:dyDescent="0.25">
      <c r="A6" t="s">
        <v>199</v>
      </c>
    </row>
    <row r="7" spans="1:10" x14ac:dyDescent="0.25">
      <c r="A7" t="s">
        <v>147</v>
      </c>
    </row>
    <row r="8" spans="1:10" x14ac:dyDescent="0.25">
      <c r="A8" s="10"/>
      <c r="J8" s="115" t="s">
        <v>86</v>
      </c>
    </row>
    <row r="9" spans="1:10" x14ac:dyDescent="0.25">
      <c r="A9" s="10" t="s">
        <v>59</v>
      </c>
      <c r="B9" s="10"/>
      <c r="H9" s="9">
        <v>2018</v>
      </c>
      <c r="I9" s="9">
        <v>2017</v>
      </c>
      <c r="J9" s="115" t="s">
        <v>87</v>
      </c>
    </row>
    <row r="10" spans="1:10" x14ac:dyDescent="0.25">
      <c r="H10" s="117" t="s">
        <v>125</v>
      </c>
      <c r="I10" s="117" t="s">
        <v>125</v>
      </c>
    </row>
    <row r="11" spans="1:10" ht="13.35" customHeight="1" x14ac:dyDescent="0.25">
      <c r="B11" s="539" t="s">
        <v>330</v>
      </c>
      <c r="C11" s="539"/>
      <c r="D11" s="539"/>
      <c r="E11" s="539"/>
      <c r="F11" s="539"/>
      <c r="G11" s="539"/>
      <c r="H11" s="397">
        <v>582539</v>
      </c>
      <c r="I11" s="397">
        <v>1619955</v>
      </c>
    </row>
    <row r="12" spans="1:10" x14ac:dyDescent="0.25">
      <c r="B12" s="387" t="s">
        <v>387</v>
      </c>
      <c r="C12" s="387"/>
      <c r="D12" s="387"/>
      <c r="E12" s="387"/>
      <c r="F12" s="387"/>
      <c r="G12" s="387"/>
      <c r="H12" s="398">
        <v>2054</v>
      </c>
      <c r="I12" s="398">
        <v>5787</v>
      </c>
    </row>
    <row r="13" spans="1:10" x14ac:dyDescent="0.25">
      <c r="B13" s="387" t="s">
        <v>388</v>
      </c>
      <c r="C13" s="387"/>
      <c r="D13" s="387"/>
      <c r="E13" s="387"/>
      <c r="F13" s="387"/>
      <c r="G13" s="387"/>
      <c r="H13" s="398">
        <v>41932</v>
      </c>
      <c r="I13" s="398">
        <v>105447</v>
      </c>
    </row>
    <row r="14" spans="1:10" x14ac:dyDescent="0.25">
      <c r="B14" s="387" t="s">
        <v>389</v>
      </c>
      <c r="C14" s="387"/>
      <c r="D14" s="387"/>
      <c r="E14" s="387"/>
      <c r="F14" s="387"/>
      <c r="G14" s="387"/>
      <c r="H14" s="398">
        <v>25302</v>
      </c>
      <c r="I14" s="398">
        <v>61507</v>
      </c>
    </row>
    <row r="15" spans="1:10" x14ac:dyDescent="0.25">
      <c r="B15" s="387" t="s">
        <v>390</v>
      </c>
      <c r="C15" s="387"/>
      <c r="D15" s="387"/>
      <c r="E15" s="387"/>
      <c r="F15" s="387"/>
      <c r="G15" s="387"/>
      <c r="H15" s="398">
        <v>796450</v>
      </c>
      <c r="I15" s="398">
        <v>245381</v>
      </c>
    </row>
    <row r="16" spans="1:10" x14ac:dyDescent="0.25">
      <c r="B16" s="539"/>
      <c r="C16" s="539"/>
      <c r="D16" s="539"/>
      <c r="E16" s="539"/>
      <c r="F16" s="539"/>
      <c r="G16" s="539"/>
      <c r="H16" s="221"/>
      <c r="I16" s="221"/>
    </row>
    <row r="17" spans="1:19" ht="13.8" thickBot="1" x14ac:dyDescent="0.3">
      <c r="A17" s="10"/>
      <c r="B17" s="10" t="s">
        <v>88</v>
      </c>
      <c r="C17" s="10"/>
      <c r="D17" s="10"/>
      <c r="E17" s="10"/>
      <c r="F17" s="10"/>
      <c r="H17" s="222">
        <f>SUM(H11:H16)</f>
        <v>1448277</v>
      </c>
      <c r="I17" s="222">
        <f>SUM(I11:I16)</f>
        <v>2038077</v>
      </c>
      <c r="J17" s="119" t="b">
        <f>H17='P vai Z aprekins'!G8</f>
        <v>1</v>
      </c>
      <c r="K17" s="119" t="b">
        <f>I17='P vai Z aprekins'!H8</f>
        <v>1</v>
      </c>
    </row>
    <row r="18" spans="1:19" ht="15" customHeight="1" thickTop="1" x14ac:dyDescent="0.25">
      <c r="A18" s="10"/>
      <c r="B18" s="10"/>
      <c r="C18" s="10"/>
      <c r="D18" s="10"/>
      <c r="E18" s="10"/>
      <c r="F18" s="10"/>
      <c r="G18" s="120"/>
      <c r="H18" s="40"/>
      <c r="I18" s="120"/>
    </row>
    <row r="19" spans="1:19" ht="14.4" hidden="1" customHeight="1" x14ac:dyDescent="0.25">
      <c r="B19" s="10"/>
      <c r="C19" s="10"/>
      <c r="D19" s="10"/>
      <c r="E19" s="10"/>
      <c r="F19" s="10"/>
      <c r="H19" s="11">
        <f>H9</f>
        <v>2018</v>
      </c>
      <c r="I19" s="9">
        <f>I9</f>
        <v>2017</v>
      </c>
    </row>
    <row r="20" spans="1:19" ht="15" hidden="1" customHeight="1" x14ac:dyDescent="0.25">
      <c r="A20" s="10" t="s">
        <v>89</v>
      </c>
      <c r="H20" s="121" t="str">
        <f>H10</f>
        <v>EUR</v>
      </c>
      <c r="I20" s="117" t="str">
        <f>I10</f>
        <v>EUR</v>
      </c>
    </row>
    <row r="21" spans="1:19" ht="15" hidden="1" customHeight="1" x14ac:dyDescent="0.25">
      <c r="B21" t="s">
        <v>90</v>
      </c>
      <c r="F21" t="s">
        <v>331</v>
      </c>
      <c r="H21" s="209">
        <f>H17</f>
        <v>1448277</v>
      </c>
      <c r="I21" s="209">
        <f>I11</f>
        <v>1619955</v>
      </c>
    </row>
    <row r="22" spans="1:19" ht="15" hidden="1" customHeight="1" thickBot="1" x14ac:dyDescent="0.3">
      <c r="A22" s="10"/>
      <c r="B22" s="10" t="str">
        <f>B17</f>
        <v>Kopā</v>
      </c>
      <c r="C22" s="10"/>
      <c r="D22" s="10"/>
      <c r="E22" s="10"/>
      <c r="F22" s="10"/>
      <c r="H22" s="222">
        <f>SUM(H21:H21)</f>
        <v>1448277</v>
      </c>
      <c r="I22" s="222">
        <f>SUM(I21:I21)</f>
        <v>1619955</v>
      </c>
      <c r="J22" s="125"/>
      <c r="K22" s="119"/>
      <c r="L22" s="126"/>
      <c r="M22" s="124"/>
    </row>
    <row r="23" spans="1:19" x14ac:dyDescent="0.25">
      <c r="A23" s="127"/>
      <c r="B23" s="10"/>
      <c r="C23" s="10"/>
      <c r="D23" s="10"/>
      <c r="E23" s="10"/>
      <c r="F23" s="10"/>
      <c r="G23" s="120"/>
      <c r="H23" s="39"/>
      <c r="I23" s="39"/>
      <c r="J23" s="122"/>
      <c r="L23" s="126"/>
      <c r="M23" s="124"/>
    </row>
    <row r="24" spans="1:19" x14ac:dyDescent="0.25">
      <c r="A24" s="331" t="s">
        <v>6</v>
      </c>
      <c r="G24" s="128"/>
      <c r="H24" s="44"/>
      <c r="I24" s="129"/>
      <c r="J24" s="122"/>
      <c r="L24" s="130"/>
      <c r="M24" s="124"/>
    </row>
    <row r="25" spans="1:19" x14ac:dyDescent="0.25">
      <c r="A25" s="10"/>
      <c r="C25" s="124"/>
      <c r="G25" s="128"/>
      <c r="H25" s="44"/>
      <c r="I25" s="129"/>
      <c r="J25" s="122"/>
      <c r="L25" s="130"/>
      <c r="M25" s="124"/>
    </row>
    <row r="26" spans="1:19" x14ac:dyDescent="0.25">
      <c r="A26" t="s">
        <v>91</v>
      </c>
      <c r="G26" s="128"/>
      <c r="H26" s="44"/>
      <c r="I26" s="129"/>
      <c r="J26" s="122"/>
      <c r="K26" s="131"/>
      <c r="L26" s="130"/>
      <c r="M26" s="124"/>
    </row>
    <row r="27" spans="1:19" x14ac:dyDescent="0.25">
      <c r="A27" t="s">
        <v>92</v>
      </c>
      <c r="G27" s="128"/>
      <c r="H27" s="44"/>
      <c r="I27" s="129"/>
      <c r="J27" s="122"/>
      <c r="K27" s="131"/>
      <c r="L27" s="130"/>
      <c r="M27" s="124"/>
    </row>
    <row r="28" spans="1:19" x14ac:dyDescent="0.25">
      <c r="H28" s="9">
        <f>H9</f>
        <v>2018</v>
      </c>
      <c r="I28" s="9">
        <f>I9</f>
        <v>2017</v>
      </c>
    </row>
    <row r="29" spans="1:19" x14ac:dyDescent="0.25">
      <c r="B29" s="10" t="s">
        <v>93</v>
      </c>
      <c r="C29" s="10"/>
      <c r="D29" s="10"/>
      <c r="H29" s="121" t="str">
        <f>H20</f>
        <v>EUR</v>
      </c>
      <c r="I29" s="117" t="str">
        <f>I20</f>
        <v>EUR</v>
      </c>
    </row>
    <row r="30" spans="1:19" x14ac:dyDescent="0.25">
      <c r="B30" t="s">
        <v>378</v>
      </c>
      <c r="H30" s="43">
        <v>315</v>
      </c>
      <c r="I30" s="43">
        <v>1190</v>
      </c>
      <c r="K30" s="122"/>
      <c r="L30" s="126"/>
      <c r="M30" s="126"/>
      <c r="N30" s="126"/>
      <c r="O30" s="126"/>
      <c r="P30" s="126"/>
      <c r="Q30" s="124"/>
      <c r="R30" s="124"/>
      <c r="S30" s="124"/>
    </row>
    <row r="31" spans="1:19" x14ac:dyDescent="0.25">
      <c r="B31" t="s">
        <v>160</v>
      </c>
      <c r="H31" s="37">
        <v>403665</v>
      </c>
      <c r="I31" s="37">
        <v>725617</v>
      </c>
      <c r="K31" s="122"/>
      <c r="L31" s="126"/>
      <c r="M31" s="126"/>
      <c r="N31" s="126"/>
      <c r="O31" s="126"/>
      <c r="P31" s="126"/>
      <c r="Q31" s="124"/>
      <c r="R31" s="124"/>
      <c r="S31" s="124"/>
    </row>
    <row r="32" spans="1:19" x14ac:dyDescent="0.25">
      <c r="B32" t="s">
        <v>305</v>
      </c>
      <c r="H32" s="37">
        <v>65697</v>
      </c>
      <c r="I32" s="37">
        <v>78368</v>
      </c>
      <c r="K32" s="122"/>
      <c r="L32" s="126"/>
      <c r="M32" s="126"/>
      <c r="N32" s="126"/>
      <c r="O32" s="130"/>
      <c r="P32" s="130"/>
      <c r="Q32" s="124"/>
      <c r="R32" s="124"/>
      <c r="S32" s="124"/>
    </row>
    <row r="33" spans="1:19" x14ac:dyDescent="0.25">
      <c r="B33" t="s">
        <v>94</v>
      </c>
      <c r="H33" s="37">
        <v>208077</v>
      </c>
      <c r="I33" s="37">
        <v>410989</v>
      </c>
      <c r="K33" s="122"/>
      <c r="L33" s="126"/>
      <c r="M33" s="126"/>
      <c r="N33" s="126"/>
      <c r="O33" s="130"/>
      <c r="P33" s="130"/>
      <c r="Q33" s="124"/>
      <c r="R33" s="124"/>
      <c r="S33" s="124"/>
    </row>
    <row r="34" spans="1:19" x14ac:dyDescent="0.25">
      <c r="B34" t="s">
        <v>306</v>
      </c>
      <c r="H34" s="37">
        <v>350613</v>
      </c>
      <c r="I34" s="37">
        <v>613366</v>
      </c>
      <c r="K34" s="122"/>
      <c r="L34" s="126"/>
      <c r="M34" s="126"/>
      <c r="N34" s="126"/>
      <c r="O34" s="130"/>
      <c r="P34" s="130"/>
      <c r="Q34" s="124"/>
      <c r="R34" s="124"/>
      <c r="S34" s="124"/>
    </row>
    <row r="35" spans="1:19" x14ac:dyDescent="0.25">
      <c r="B35" t="s">
        <v>307</v>
      </c>
      <c r="H35" s="37">
        <v>273614</v>
      </c>
      <c r="I35" s="37">
        <v>330825</v>
      </c>
      <c r="K35" s="122"/>
      <c r="L35" s="126"/>
      <c r="M35" s="126"/>
      <c r="N35" s="126"/>
      <c r="O35" s="130"/>
      <c r="P35" s="130"/>
      <c r="Q35" s="124"/>
      <c r="R35" s="124"/>
      <c r="S35" s="124"/>
    </row>
    <row r="36" spans="1:19" x14ac:dyDescent="0.25">
      <c r="B36" s="540" t="s">
        <v>391</v>
      </c>
      <c r="C36" s="540"/>
      <c r="D36" s="540"/>
      <c r="E36" s="540"/>
      <c r="F36" s="540"/>
      <c r="G36" s="540"/>
      <c r="H36" s="37"/>
      <c r="I36" s="37">
        <v>66439</v>
      </c>
      <c r="K36" s="122"/>
      <c r="L36" s="126"/>
      <c r="M36" s="126"/>
      <c r="N36" s="126"/>
      <c r="O36" s="130"/>
      <c r="P36" s="130"/>
      <c r="Q36" s="124"/>
      <c r="R36" s="124"/>
      <c r="S36" s="124"/>
    </row>
    <row r="37" spans="1:19" x14ac:dyDescent="0.25">
      <c r="B37" t="s">
        <v>308</v>
      </c>
      <c r="H37" s="37">
        <v>24007</v>
      </c>
      <c r="I37" s="37">
        <v>14717</v>
      </c>
      <c r="K37" s="122"/>
      <c r="L37" s="126"/>
      <c r="M37" s="126"/>
      <c r="N37" s="126"/>
      <c r="O37" s="130"/>
      <c r="P37" s="130"/>
      <c r="Q37" s="124"/>
      <c r="R37" s="124"/>
      <c r="S37" s="124"/>
    </row>
    <row r="38" spans="1:19" x14ac:dyDescent="0.25">
      <c r="B38" t="s">
        <v>309</v>
      </c>
      <c r="H38" s="37">
        <v>135</v>
      </c>
      <c r="I38" s="37">
        <v>199</v>
      </c>
      <c r="K38" s="122"/>
      <c r="L38" s="126"/>
      <c r="M38" s="126"/>
      <c r="N38" s="126"/>
      <c r="O38" s="130"/>
      <c r="P38" s="130"/>
      <c r="Q38" s="124"/>
      <c r="R38" s="124"/>
      <c r="S38" s="124"/>
    </row>
    <row r="39" spans="1:19" ht="12.6" customHeight="1" x14ac:dyDescent="0.25">
      <c r="B39" t="s">
        <v>374</v>
      </c>
      <c r="H39" s="37">
        <v>6046</v>
      </c>
      <c r="I39" s="37">
        <v>6590</v>
      </c>
      <c r="K39" s="122"/>
      <c r="L39" s="126"/>
      <c r="M39" s="126"/>
      <c r="N39" s="126"/>
      <c r="O39" s="130"/>
      <c r="P39" s="130"/>
      <c r="Q39" s="124"/>
      <c r="R39" s="124"/>
      <c r="S39" s="124"/>
    </row>
    <row r="40" spans="1:19" hidden="1" x14ac:dyDescent="0.25">
      <c r="H40" s="37">
        <v>6590</v>
      </c>
      <c r="I40" s="37">
        <v>6590</v>
      </c>
      <c r="K40" s="122"/>
      <c r="L40" s="126"/>
      <c r="M40" s="126"/>
      <c r="N40" s="126"/>
      <c r="O40" s="126"/>
      <c r="P40" s="130"/>
      <c r="Q40" s="124"/>
      <c r="R40" s="124"/>
      <c r="S40" s="124"/>
    </row>
    <row r="41" spans="1:19" ht="13.8" thickBot="1" x14ac:dyDescent="0.3">
      <c r="A41" s="10"/>
      <c r="B41" s="10" t="str">
        <f>B22</f>
        <v>Kopā</v>
      </c>
      <c r="C41" s="10"/>
      <c r="D41" s="10"/>
      <c r="E41" s="10"/>
      <c r="F41" s="10"/>
      <c r="H41" s="222">
        <f>SUM(H30:H39)</f>
        <v>1332169</v>
      </c>
      <c r="I41" s="222">
        <f>SUM(I30:I39)</f>
        <v>2248300</v>
      </c>
      <c r="J41" s="119" t="b">
        <f>H41='P vai Z aprekins'!G10</f>
        <v>1</v>
      </c>
      <c r="K41" s="119" t="b">
        <f>I41='P vai Z aprekins'!H10</f>
        <v>1</v>
      </c>
    </row>
    <row r="42" spans="1:19" ht="13.8" thickTop="1" x14ac:dyDescent="0.25">
      <c r="A42" s="17"/>
      <c r="B42" s="127"/>
      <c r="C42" s="127"/>
      <c r="D42" s="127"/>
      <c r="E42" s="127"/>
      <c r="F42" s="132"/>
      <c r="G42" s="132"/>
      <c r="H42" s="132"/>
      <c r="I42" s="132"/>
    </row>
    <row r="43" spans="1:19" x14ac:dyDescent="0.25">
      <c r="A43" s="331" t="s">
        <v>7</v>
      </c>
      <c r="G43" s="128"/>
      <c r="H43" s="44"/>
      <c r="I43" s="129"/>
    </row>
    <row r="44" spans="1:19" x14ac:dyDescent="0.25">
      <c r="A44" s="10" t="s">
        <v>61</v>
      </c>
      <c r="G44" s="128"/>
      <c r="H44" s="44"/>
      <c r="I44" s="129"/>
    </row>
    <row r="45" spans="1:19" x14ac:dyDescent="0.25">
      <c r="A45" s="10"/>
      <c r="G45" s="128"/>
      <c r="H45" s="44"/>
      <c r="I45" s="129"/>
    </row>
    <row r="46" spans="1:19" x14ac:dyDescent="0.25">
      <c r="H46" s="9">
        <f>H9</f>
        <v>2018</v>
      </c>
      <c r="I46" s="9">
        <f>I9</f>
        <v>2017</v>
      </c>
    </row>
    <row r="47" spans="1:19" x14ac:dyDescent="0.25">
      <c r="B47" s="10" t="s">
        <v>93</v>
      </c>
      <c r="C47" s="10"/>
      <c r="D47" s="10"/>
      <c r="H47" s="121" t="str">
        <f>H29</f>
        <v>EUR</v>
      </c>
      <c r="I47" s="117" t="str">
        <f>I29</f>
        <v>EUR</v>
      </c>
    </row>
    <row r="48" spans="1:19" x14ac:dyDescent="0.25">
      <c r="B48" t="s">
        <v>175</v>
      </c>
      <c r="H48" s="43">
        <v>198</v>
      </c>
      <c r="I48" s="43">
        <v>487</v>
      </c>
    </row>
    <row r="49" spans="1:11" ht="13.8" thickBot="1" x14ac:dyDescent="0.3">
      <c r="A49" s="10"/>
      <c r="B49" s="10" t="str">
        <f>B41</f>
        <v>Kopā</v>
      </c>
      <c r="C49" s="10"/>
      <c r="D49" s="10"/>
      <c r="E49" s="10"/>
      <c r="F49" s="10"/>
      <c r="H49" s="314">
        <f>SUM(H48:H48)</f>
        <v>198</v>
      </c>
      <c r="I49" s="314">
        <f>SUM(I48:I48)</f>
        <v>487</v>
      </c>
      <c r="J49" s="119" t="b">
        <f>H49='P vai Z aprekins'!G12</f>
        <v>1</v>
      </c>
      <c r="K49" s="119" t="b">
        <f>I49='P vai Z aprekins'!H12</f>
        <v>1</v>
      </c>
    </row>
    <row r="50" spans="1:11" ht="13.2" customHeight="1" thickTop="1" x14ac:dyDescent="0.25">
      <c r="A50" s="127"/>
      <c r="B50" s="132"/>
      <c r="C50" s="132"/>
      <c r="D50" s="132"/>
      <c r="E50" s="132"/>
      <c r="F50" s="132"/>
      <c r="G50" s="134"/>
      <c r="H50" s="135"/>
      <c r="I50" s="134"/>
    </row>
    <row r="51" spans="1:11" x14ac:dyDescent="0.25">
      <c r="A51" s="331" t="s">
        <v>8</v>
      </c>
      <c r="B51" s="132"/>
      <c r="C51" s="132"/>
      <c r="D51" s="132"/>
      <c r="E51" s="132"/>
      <c r="F51" s="132"/>
      <c r="G51" s="134"/>
      <c r="H51" s="135"/>
      <c r="I51" s="134"/>
    </row>
    <row r="52" spans="1:11" x14ac:dyDescent="0.25">
      <c r="A52" s="10" t="s">
        <v>62</v>
      </c>
      <c r="G52" s="128"/>
      <c r="H52" s="44"/>
      <c r="I52" s="129"/>
    </row>
    <row r="53" spans="1:11" x14ac:dyDescent="0.25">
      <c r="H53" s="9">
        <f>H9</f>
        <v>2018</v>
      </c>
      <c r="I53" s="9">
        <f>I9</f>
        <v>2017</v>
      </c>
    </row>
    <row r="54" spans="1:11" x14ac:dyDescent="0.25">
      <c r="B54" s="10" t="s">
        <v>93</v>
      </c>
      <c r="C54" s="10"/>
      <c r="H54" s="121" t="str">
        <f>H47</f>
        <v>EUR</v>
      </c>
      <c r="I54" s="117" t="str">
        <f>I47</f>
        <v>EUR</v>
      </c>
    </row>
    <row r="55" spans="1:11" x14ac:dyDescent="0.25">
      <c r="B55" t="s">
        <v>176</v>
      </c>
      <c r="H55" s="43">
        <v>53895</v>
      </c>
      <c r="I55" s="43">
        <v>72494</v>
      </c>
    </row>
    <row r="56" spans="1:11" x14ac:dyDescent="0.25">
      <c r="B56" t="s">
        <v>177</v>
      </c>
      <c r="H56" s="43">
        <v>12983</v>
      </c>
      <c r="I56" s="43">
        <v>16553</v>
      </c>
    </row>
    <row r="57" spans="1:11" x14ac:dyDescent="0.25">
      <c r="B57" t="s">
        <v>322</v>
      </c>
      <c r="H57" s="43">
        <v>47</v>
      </c>
      <c r="I57" s="43">
        <v>256</v>
      </c>
    </row>
    <row r="58" spans="1:11" x14ac:dyDescent="0.25">
      <c r="B58" t="s">
        <v>178</v>
      </c>
      <c r="H58" s="43">
        <v>601</v>
      </c>
      <c r="I58" s="43">
        <v>1067</v>
      </c>
    </row>
    <row r="59" spans="1:11" x14ac:dyDescent="0.25">
      <c r="B59" t="s">
        <v>184</v>
      </c>
      <c r="H59" s="43">
        <v>980</v>
      </c>
      <c r="I59" s="43">
        <v>3526</v>
      </c>
    </row>
    <row r="60" spans="1:11" ht="0.6" customHeight="1" x14ac:dyDescent="0.25">
      <c r="B60" t="s">
        <v>179</v>
      </c>
      <c r="H60" s="43"/>
      <c r="I60" s="43"/>
    </row>
    <row r="61" spans="1:11" x14ac:dyDescent="0.25">
      <c r="B61" t="s">
        <v>180</v>
      </c>
      <c r="H61" s="43">
        <v>1714</v>
      </c>
      <c r="I61" s="43">
        <v>2151</v>
      </c>
    </row>
    <row r="62" spans="1:11" ht="12" customHeight="1" x14ac:dyDescent="0.25">
      <c r="B62" t="s">
        <v>185</v>
      </c>
      <c r="H62" s="43">
        <v>5913</v>
      </c>
      <c r="I62" s="43">
        <v>6740</v>
      </c>
    </row>
    <row r="63" spans="1:11" x14ac:dyDescent="0.25">
      <c r="B63" t="s">
        <v>181</v>
      </c>
      <c r="H63" s="43">
        <v>395</v>
      </c>
      <c r="I63" s="43">
        <v>720</v>
      </c>
    </row>
    <row r="64" spans="1:11" x14ac:dyDescent="0.25">
      <c r="B64" t="s">
        <v>323</v>
      </c>
      <c r="H64" s="43">
        <v>3418</v>
      </c>
      <c r="I64" s="43">
        <v>2522</v>
      </c>
    </row>
    <row r="65" spans="1:11" x14ac:dyDescent="0.25">
      <c r="B65" t="s">
        <v>182</v>
      </c>
      <c r="H65" s="43">
        <v>196</v>
      </c>
      <c r="I65" s="43">
        <v>227</v>
      </c>
    </row>
    <row r="66" spans="1:11" x14ac:dyDescent="0.25">
      <c r="B66" s="349" t="s">
        <v>189</v>
      </c>
      <c r="H66" s="43"/>
      <c r="I66" s="43">
        <v>1800</v>
      </c>
    </row>
    <row r="67" spans="1:11" x14ac:dyDescent="0.25">
      <c r="B67" t="s">
        <v>393</v>
      </c>
      <c r="H67" s="43">
        <v>679</v>
      </c>
      <c r="I67" s="43">
        <v>2012</v>
      </c>
    </row>
    <row r="68" spans="1:11" x14ac:dyDescent="0.25">
      <c r="B68" t="s">
        <v>183</v>
      </c>
      <c r="H68" s="43">
        <v>1321</v>
      </c>
      <c r="I68" s="43">
        <v>2614</v>
      </c>
    </row>
    <row r="69" spans="1:11" x14ac:dyDescent="0.25">
      <c r="B69" t="s">
        <v>190</v>
      </c>
      <c r="H69" s="43"/>
      <c r="I69" s="43">
        <v>14</v>
      </c>
    </row>
    <row r="70" spans="1:11" x14ac:dyDescent="0.25">
      <c r="B70" t="s">
        <v>95</v>
      </c>
      <c r="H70" s="37">
        <v>1278</v>
      </c>
      <c r="I70" s="37">
        <v>868</v>
      </c>
    </row>
    <row r="71" spans="1:11" ht="13.8" thickBot="1" x14ac:dyDescent="0.3">
      <c r="A71" s="10"/>
      <c r="B71" s="10" t="str">
        <f>B49</f>
        <v>Kopā</v>
      </c>
      <c r="C71" s="10"/>
      <c r="D71" s="10"/>
      <c r="E71" s="10"/>
      <c r="F71" s="10"/>
      <c r="H71" s="222">
        <f>SUM(H55:H70)</f>
        <v>83420</v>
      </c>
      <c r="I71" s="222">
        <f>SUM(I55:I70)</f>
        <v>113564</v>
      </c>
      <c r="J71" s="119" t="b">
        <f>H71='P vai Z aprekins'!G13</f>
        <v>1</v>
      </c>
      <c r="K71" s="119" t="b">
        <f>I71='P vai Z aprekins'!H13</f>
        <v>1</v>
      </c>
    </row>
    <row r="72" spans="1:11" ht="13.8" thickTop="1" x14ac:dyDescent="0.25">
      <c r="A72" s="127"/>
      <c r="B72" s="10"/>
      <c r="C72" s="10"/>
      <c r="D72" s="10"/>
      <c r="E72" s="10"/>
      <c r="F72" s="10"/>
      <c r="G72" s="120"/>
      <c r="H72" s="120"/>
      <c r="I72" s="120"/>
    </row>
    <row r="73" spans="1:11" x14ac:dyDescent="0.25">
      <c r="A73" s="331" t="s">
        <v>9</v>
      </c>
      <c r="B73" s="10"/>
      <c r="C73" s="10"/>
      <c r="D73" s="10"/>
      <c r="E73" s="10"/>
      <c r="F73" s="10"/>
      <c r="G73" s="120"/>
      <c r="H73" s="120"/>
      <c r="I73" s="120"/>
    </row>
    <row r="74" spans="1:11" x14ac:dyDescent="0.25">
      <c r="A74" s="10" t="s">
        <v>97</v>
      </c>
      <c r="B74" s="10"/>
      <c r="C74" s="10"/>
      <c r="D74" s="10"/>
      <c r="E74" s="10"/>
      <c r="F74" s="10"/>
      <c r="G74" s="120"/>
    </row>
    <row r="75" spans="1:11" x14ac:dyDescent="0.25">
      <c r="A75" s="127"/>
      <c r="C75" s="10"/>
      <c r="D75" s="10"/>
      <c r="E75" s="10"/>
      <c r="F75" s="10"/>
      <c r="G75" s="120"/>
      <c r="H75" s="11">
        <f>H9</f>
        <v>2018</v>
      </c>
      <c r="I75" s="11">
        <f>I9</f>
        <v>2017</v>
      </c>
    </row>
    <row r="76" spans="1:11" x14ac:dyDescent="0.25">
      <c r="A76" s="127"/>
      <c r="B76" s="13" t="s">
        <v>98</v>
      </c>
      <c r="C76" s="10"/>
      <c r="D76" s="10"/>
      <c r="E76" s="10"/>
      <c r="F76" s="10"/>
      <c r="G76" s="120"/>
      <c r="H76" s="121" t="s">
        <v>125</v>
      </c>
      <c r="I76" s="117" t="s">
        <v>125</v>
      </c>
    </row>
    <row r="77" spans="1:11" ht="12.6" customHeight="1" x14ac:dyDescent="0.25">
      <c r="A77" s="127"/>
      <c r="B77" s="344" t="s">
        <v>353</v>
      </c>
      <c r="C77" s="344"/>
      <c r="D77" s="344"/>
      <c r="E77" s="13"/>
      <c r="F77" s="13"/>
      <c r="G77" s="120"/>
      <c r="H77" s="399"/>
      <c r="I77" s="43">
        <v>608050</v>
      </c>
    </row>
    <row r="78" spans="1:11" ht="12.6" customHeight="1" x14ac:dyDescent="0.25">
      <c r="A78" s="127"/>
      <c r="B78" s="344" t="s">
        <v>310</v>
      </c>
      <c r="C78" s="344"/>
      <c r="D78" s="344"/>
      <c r="E78" s="13"/>
      <c r="F78" s="13"/>
      <c r="G78" s="120"/>
      <c r="H78" s="399">
        <v>13703</v>
      </c>
      <c r="I78" s="43">
        <v>7788</v>
      </c>
    </row>
    <row r="79" spans="1:11" ht="12.6" customHeight="1" x14ac:dyDescent="0.25">
      <c r="A79" s="127"/>
      <c r="B79" t="s">
        <v>392</v>
      </c>
      <c r="C79" s="10"/>
      <c r="D79" s="10"/>
      <c r="E79" s="10"/>
      <c r="F79" s="10"/>
      <c r="G79" s="120"/>
      <c r="H79" s="399">
        <v>268</v>
      </c>
      <c r="I79" s="43">
        <v>518</v>
      </c>
    </row>
    <row r="80" spans="1:11" ht="13.8" thickBot="1" x14ac:dyDescent="0.3">
      <c r="A80" s="127"/>
      <c r="B80" s="10" t="s">
        <v>88</v>
      </c>
      <c r="C80" s="10"/>
      <c r="D80" s="10"/>
      <c r="E80" s="10"/>
      <c r="F80" s="10"/>
      <c r="G80" s="120"/>
      <c r="H80" s="222">
        <f>SUM(H77:H79)</f>
        <v>13971</v>
      </c>
      <c r="I80" s="222">
        <f>SUM(I77:I79)</f>
        <v>616356</v>
      </c>
      <c r="J80" s="115" t="b">
        <f>H80='P vai Z aprekins'!G14</f>
        <v>1</v>
      </c>
      <c r="K80" s="115" t="b">
        <f>I80='P vai Z aprekins'!H14</f>
        <v>1</v>
      </c>
    </row>
    <row r="81" spans="1:11" ht="13.8" thickTop="1" x14ac:dyDescent="0.25">
      <c r="A81" s="127"/>
      <c r="B81" s="10"/>
      <c r="C81" s="10"/>
      <c r="D81" s="10"/>
      <c r="E81" s="10"/>
      <c r="F81" s="10"/>
      <c r="G81" s="120"/>
      <c r="H81" s="136"/>
      <c r="I81" s="120"/>
    </row>
    <row r="82" spans="1:11" x14ac:dyDescent="0.25">
      <c r="A82" s="331" t="s">
        <v>10</v>
      </c>
      <c r="B82" s="10"/>
      <c r="C82" s="10"/>
      <c r="D82" s="10"/>
      <c r="E82" s="10"/>
      <c r="F82" s="10"/>
      <c r="G82" s="120"/>
      <c r="H82" s="120"/>
      <c r="I82" s="120"/>
    </row>
    <row r="83" spans="1:11" x14ac:dyDescent="0.25">
      <c r="A83" s="10" t="s">
        <v>100</v>
      </c>
      <c r="B83" s="10"/>
      <c r="C83" s="10"/>
      <c r="D83" s="10"/>
      <c r="E83" s="10"/>
      <c r="F83" s="10"/>
      <c r="G83" s="120"/>
    </row>
    <row r="84" spans="1:11" x14ac:dyDescent="0.25">
      <c r="A84" s="127"/>
      <c r="C84" s="10"/>
      <c r="D84" s="10"/>
      <c r="E84" s="10"/>
      <c r="F84" s="10"/>
      <c r="G84" s="120"/>
      <c r="H84" s="11">
        <f>H9</f>
        <v>2018</v>
      </c>
      <c r="I84" s="11">
        <f>I9</f>
        <v>2017</v>
      </c>
    </row>
    <row r="85" spans="1:11" x14ac:dyDescent="0.25">
      <c r="A85" s="127"/>
      <c r="B85" s="10" t="s">
        <v>101</v>
      </c>
      <c r="C85" s="10"/>
      <c r="D85" s="10"/>
      <c r="E85" s="10"/>
      <c r="F85" s="10"/>
      <c r="G85" s="120"/>
      <c r="H85" s="121" t="s">
        <v>125</v>
      </c>
      <c r="I85" s="117" t="s">
        <v>125</v>
      </c>
    </row>
    <row r="86" spans="1:11" x14ac:dyDescent="0.25">
      <c r="A86" s="127"/>
      <c r="B86" t="s">
        <v>311</v>
      </c>
      <c r="C86" s="10"/>
      <c r="D86" s="10"/>
      <c r="E86" s="10"/>
      <c r="F86" s="10"/>
      <c r="G86" s="271"/>
      <c r="H86" s="271">
        <v>2511</v>
      </c>
      <c r="I86" s="271">
        <v>43075</v>
      </c>
    </row>
    <row r="87" spans="1:11" x14ac:dyDescent="0.25">
      <c r="A87" s="127"/>
      <c r="B87" t="s">
        <v>312</v>
      </c>
      <c r="C87" s="10"/>
      <c r="D87" s="10"/>
      <c r="E87" s="10"/>
      <c r="F87" s="10"/>
      <c r="G87" s="271"/>
      <c r="H87" s="271"/>
      <c r="I87" s="271">
        <v>203616</v>
      </c>
    </row>
    <row r="88" spans="1:11" x14ac:dyDescent="0.25">
      <c r="A88" s="127"/>
      <c r="B88" t="s">
        <v>99</v>
      </c>
      <c r="C88" s="10"/>
      <c r="D88" s="10"/>
      <c r="E88" s="10"/>
      <c r="F88" s="10"/>
      <c r="G88" s="120"/>
      <c r="H88" s="43"/>
      <c r="I88" s="43">
        <v>27</v>
      </c>
    </row>
    <row r="89" spans="1:11" ht="30.75" hidden="1" customHeight="1" x14ac:dyDescent="0.25">
      <c r="A89" s="127"/>
      <c r="B89" s="538" t="s">
        <v>321</v>
      </c>
      <c r="C89" s="538"/>
      <c r="D89" s="538"/>
      <c r="E89" s="538"/>
      <c r="F89" s="538"/>
      <c r="G89" s="538"/>
      <c r="H89" s="43"/>
      <c r="I89" s="43"/>
    </row>
    <row r="90" spans="1:11" x14ac:dyDescent="0.25">
      <c r="A90" s="127"/>
      <c r="B90" t="s">
        <v>191</v>
      </c>
      <c r="C90" s="10"/>
      <c r="D90" s="10"/>
      <c r="E90" s="10"/>
      <c r="F90" s="10"/>
      <c r="G90" s="120"/>
      <c r="H90" s="43"/>
      <c r="I90" s="43">
        <v>0</v>
      </c>
    </row>
    <row r="91" spans="1:11" x14ac:dyDescent="0.25">
      <c r="A91" s="127"/>
      <c r="B91" t="s">
        <v>231</v>
      </c>
      <c r="C91" s="10"/>
      <c r="D91" s="10"/>
      <c r="E91" s="10"/>
      <c r="F91" s="10"/>
      <c r="G91" s="120"/>
      <c r="H91" s="43"/>
      <c r="I91" s="43">
        <v>0</v>
      </c>
    </row>
    <row r="92" spans="1:11" x14ac:dyDescent="0.25">
      <c r="A92" s="127"/>
      <c r="B92" t="s">
        <v>313</v>
      </c>
      <c r="C92" s="10"/>
      <c r="D92" s="10"/>
      <c r="E92" s="10"/>
      <c r="F92" s="10"/>
      <c r="G92" s="120"/>
      <c r="H92" s="43">
        <v>58</v>
      </c>
      <c r="I92" s="43">
        <v>58</v>
      </c>
    </row>
    <row r="93" spans="1:11" ht="13.8" thickBot="1" x14ac:dyDescent="0.3">
      <c r="A93" s="127"/>
      <c r="B93" s="10" t="s">
        <v>88</v>
      </c>
      <c r="C93" s="10"/>
      <c r="D93" s="10"/>
      <c r="E93" s="10"/>
      <c r="F93" s="10"/>
      <c r="G93" s="120"/>
      <c r="H93" s="222">
        <f>SUM(H86:H92)</f>
        <v>2569</v>
      </c>
      <c r="I93" s="222">
        <f>SUM(I86:I92)</f>
        <v>246776</v>
      </c>
      <c r="J93" s="115" t="b">
        <f>H93='P vai Z aprekins'!G15</f>
        <v>1</v>
      </c>
      <c r="K93" s="115" t="b">
        <f>I93='P vai Z aprekins'!H15</f>
        <v>1</v>
      </c>
    </row>
    <row r="94" spans="1:11" ht="11.25" customHeight="1" thickTop="1" x14ac:dyDescent="0.25">
      <c r="A94" s="127"/>
      <c r="B94" s="10"/>
      <c r="C94" s="10"/>
      <c r="D94" s="10"/>
      <c r="E94" s="10"/>
      <c r="F94" s="10"/>
      <c r="G94" s="120"/>
      <c r="H94" s="136"/>
      <c r="I94" s="120"/>
    </row>
    <row r="95" spans="1:11" x14ac:dyDescent="0.25">
      <c r="A95" s="126"/>
      <c r="B95" s="126"/>
      <c r="C95" s="126"/>
      <c r="D95" s="126"/>
      <c r="E95" s="126"/>
      <c r="F95" s="126"/>
      <c r="G95" s="139"/>
      <c r="H95" s="91"/>
      <c r="I95" s="138"/>
      <c r="J95" s="137"/>
      <c r="K95" s="119"/>
    </row>
    <row r="96" spans="1:11" x14ac:dyDescent="0.25">
      <c r="A96" s="126"/>
      <c r="B96" s="126"/>
      <c r="C96" s="126"/>
      <c r="D96" s="126"/>
      <c r="E96" s="126"/>
      <c r="F96" s="126"/>
      <c r="G96" s="139"/>
      <c r="H96" s="91"/>
      <c r="I96" s="138"/>
      <c r="J96" s="137"/>
      <c r="K96" s="119"/>
    </row>
    <row r="97" spans="1:11" x14ac:dyDescent="0.25">
      <c r="A97" s="126"/>
      <c r="B97" s="126"/>
      <c r="C97" s="126"/>
      <c r="D97" s="126"/>
      <c r="E97" s="126"/>
      <c r="F97" s="126"/>
      <c r="G97" s="139"/>
      <c r="H97" s="91"/>
      <c r="I97" s="138"/>
      <c r="J97" s="137"/>
      <c r="K97" s="119"/>
    </row>
    <row r="98" spans="1:11" ht="61.2" customHeight="1" x14ac:dyDescent="0.25">
      <c r="A98" s="536"/>
      <c r="B98" s="536"/>
      <c r="C98" s="536"/>
      <c r="D98" s="536"/>
      <c r="E98" s="536"/>
      <c r="F98" s="536"/>
      <c r="G98" s="536"/>
      <c r="H98" s="536"/>
      <c r="I98" s="536"/>
      <c r="J98" s="137"/>
      <c r="K98" s="119"/>
    </row>
    <row r="99" spans="1:11" ht="31.95" customHeight="1" x14ac:dyDescent="0.25">
      <c r="A99" s="536"/>
      <c r="B99" s="536"/>
      <c r="C99" s="536"/>
      <c r="D99" s="536"/>
      <c r="E99" s="536"/>
      <c r="F99" s="536"/>
      <c r="G99" s="536"/>
      <c r="H99" s="536"/>
      <c r="I99" s="536"/>
      <c r="J99" s="137"/>
      <c r="K99" s="119"/>
    </row>
    <row r="100" spans="1:11" ht="33" customHeight="1" x14ac:dyDescent="0.25">
      <c r="A100" s="536"/>
      <c r="B100" s="536"/>
      <c r="C100" s="536"/>
      <c r="D100" s="536"/>
      <c r="E100" s="536"/>
      <c r="F100" s="536"/>
      <c r="G100" s="536"/>
      <c r="H100" s="536"/>
      <c r="I100" s="536"/>
      <c r="J100" s="137"/>
      <c r="K100" s="119"/>
    </row>
    <row r="101" spans="1:11" ht="20.399999999999999" customHeight="1" x14ac:dyDescent="0.25">
      <c r="A101" s="357"/>
      <c r="B101" s="357"/>
      <c r="C101" s="357"/>
      <c r="D101" s="357"/>
      <c r="E101" s="357"/>
      <c r="F101" s="357"/>
      <c r="G101" s="357"/>
      <c r="H101" s="357"/>
      <c r="I101" s="357"/>
      <c r="J101" s="137"/>
      <c r="K101" s="119"/>
    </row>
    <row r="102" spans="1:11" ht="15.6" customHeight="1" x14ac:dyDescent="0.25">
      <c r="A102" s="537"/>
      <c r="B102" s="537"/>
      <c r="C102" s="537"/>
      <c r="D102" s="537"/>
      <c r="E102" s="537"/>
      <c r="F102" s="537"/>
      <c r="G102" s="537"/>
      <c r="H102" s="537"/>
      <c r="I102" s="537"/>
      <c r="J102" s="137"/>
      <c r="K102" s="119"/>
    </row>
    <row r="103" spans="1:11" x14ac:dyDescent="0.25">
      <c r="A103" s="124"/>
      <c r="B103" s="126"/>
      <c r="C103" s="126"/>
      <c r="D103" s="126"/>
      <c r="E103" s="126"/>
      <c r="F103" s="126"/>
      <c r="G103" s="142"/>
      <c r="H103" s="141"/>
      <c r="I103" s="142"/>
      <c r="J103" s="137"/>
      <c r="K103" s="119"/>
    </row>
  </sheetData>
  <mergeCells count="8">
    <mergeCell ref="A100:I100"/>
    <mergeCell ref="A102:I102"/>
    <mergeCell ref="B89:G89"/>
    <mergeCell ref="B11:G11"/>
    <mergeCell ref="B16:G16"/>
    <mergeCell ref="A98:I98"/>
    <mergeCell ref="A99:I99"/>
    <mergeCell ref="B36:G36"/>
  </mergeCells>
  <phoneticPr fontId="0" type="noConversion"/>
  <pageMargins left="0.74803149606299213" right="0" top="0.98425196850393704" bottom="0.98425196850393704" header="0.51181102362204722" footer="0.51181102362204722"/>
  <pageSetup paperSize="9" firstPageNumber="14" orientation="portrait" verticalDpi="300" r:id="rId1"/>
  <headerFooter alignWithMargins="0">
    <oddHeader>&amp;CSIA "AADSO"   
 Gada pārskats par 2018.gadu</oddHeader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titullapa</vt:lpstr>
      <vt:lpstr>saturs</vt:lpstr>
      <vt:lpstr>Inf</vt:lpstr>
      <vt:lpstr>aktivs</vt:lpstr>
      <vt:lpstr>pasivs</vt:lpstr>
      <vt:lpstr>P vai Z aprekins</vt:lpstr>
      <vt:lpstr>PLpiel</vt:lpstr>
      <vt:lpstr>BILbil</vt:lpstr>
      <vt:lpstr>PZApiel</vt:lpstr>
      <vt:lpstr>PARbil (2)</vt:lpstr>
      <vt:lpstr>aktivs!Print_Area</vt:lpstr>
      <vt:lpstr>BILbil!Print_Area</vt:lpstr>
      <vt:lpstr>Inf!Print_Area</vt:lpstr>
      <vt:lpstr>'P vai Z aprekins'!Print_Area</vt:lpstr>
      <vt:lpstr>'PARbil (2)'!Print_Area</vt:lpstr>
      <vt:lpstr>pasivs!Print_Area</vt:lpstr>
      <vt:lpstr>PLpiel!Print_Area</vt:lpstr>
      <vt:lpstr>PZApiel!Print_Area</vt:lpstr>
      <vt:lpstr>saturs!Print_Area</vt:lpstr>
      <vt:lpstr>titullapa!Print_Area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Reskator</dc:creator>
  <cp:lastModifiedBy>VeeP</cp:lastModifiedBy>
  <cp:lastPrinted>2018-04-16T07:46:19Z</cp:lastPrinted>
  <dcterms:created xsi:type="dcterms:W3CDTF">2013-04-15T19:28:01Z</dcterms:created>
  <dcterms:modified xsi:type="dcterms:W3CDTF">2018-07-22T05:43:30Z</dcterms:modified>
</cp:coreProperties>
</file>