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mc:AlternateContent xmlns:mc="http://schemas.openxmlformats.org/markup-compatibility/2006">
    <mc:Choice Requires="x15">
      <x15ac:absPath xmlns:x15ac="http://schemas.microsoft.com/office/spreadsheetml/2010/11/ac" url="C:\Users\User\Desktop\"/>
    </mc:Choice>
  </mc:AlternateContent>
  <bookViews>
    <workbookView xWindow="0" yWindow="0" windowWidth="23040" windowHeight="9060" tabRatio="799" activeTab="5"/>
  </bookViews>
  <sheets>
    <sheet name="titullapa" sheetId="1" r:id="rId1"/>
    <sheet name="saturs" sheetId="2" r:id="rId2"/>
    <sheet name="Inf" sheetId="13" r:id="rId3"/>
    <sheet name="aktivs" sheetId="5" r:id="rId4"/>
    <sheet name="pasivs" sheetId="6" r:id="rId5"/>
    <sheet name="P vai Z aprekins" sheetId="4" r:id="rId6"/>
    <sheet name="PLpiel" sheetId="14" r:id="rId7"/>
    <sheet name="BILbil" sheetId="15" r:id="rId8"/>
    <sheet name="PZApiel" sheetId="8" r:id="rId9"/>
    <sheet name="PARbil (2)" sheetId="17" r:id="rId10"/>
    <sheet name="vadibas" sheetId="19" r:id="rId11"/>
    <sheet name="Politika" sheetId="18" r:id="rId12"/>
  </sheets>
  <externalReferences>
    <externalReference r:id="rId13"/>
  </externalReferences>
  <definedNames>
    <definedName name="_xlnm._FilterDatabase" localSheetId="7" hidden="1">BILbil!$I$113:$J$120</definedName>
    <definedName name="_xlnm.Print_Area" localSheetId="3">aktivs!$A$1:$F$43</definedName>
    <definedName name="_xlnm.Print_Area" localSheetId="7">BILbil!$A$1:$J$128</definedName>
    <definedName name="_xlnm.Print_Area" localSheetId="2">Inf!$A$1:$H$44</definedName>
    <definedName name="_xlnm.Print_Area" localSheetId="5">'P vai Z aprekins'!$A$1:$H$30</definedName>
    <definedName name="_xlnm.Print_Area" localSheetId="9">'PARbil (2)'!$A$1:$J$79</definedName>
    <definedName name="_xlnm.Print_Area" localSheetId="4">pasivs!$A$1:$F$44</definedName>
    <definedName name="_xlnm.Print_Area" localSheetId="6">PLpiel!$A$1:$H$47</definedName>
    <definedName name="_xlnm.Print_Area" localSheetId="8">PZApiel!$A$1:$I$104</definedName>
    <definedName name="_xlnm.Print_Area" localSheetId="1">saturs!$A$1:$H$34</definedName>
    <definedName name="_xlnm.Print_Area" localSheetId="0">titullapa!$A$1:$G$51</definedName>
  </definedNames>
  <calcPr calcId="162913"/>
</workbook>
</file>

<file path=xl/calcChain.xml><?xml version="1.0" encoding="utf-8"?>
<calcChain xmlns="http://schemas.openxmlformats.org/spreadsheetml/2006/main">
  <c r="F24" i="19" l="1"/>
  <c r="D24" i="19"/>
  <c r="F29" i="19" l="1"/>
  <c r="H29" i="19" s="1"/>
  <c r="H24" i="19" l="1"/>
  <c r="D35" i="14" l="1"/>
  <c r="C69" i="18" l="1"/>
  <c r="F16" i="5" l="1"/>
  <c r="H18" i="8" l="1"/>
  <c r="G8" i="4" s="1"/>
  <c r="E12" i="19" s="1"/>
  <c r="I18" i="8" l="1"/>
  <c r="H46" i="15" l="1"/>
  <c r="J46" i="15"/>
  <c r="J39" i="15"/>
  <c r="G39" i="15"/>
  <c r="E13" i="6" l="1"/>
  <c r="A39" i="6" l="1"/>
  <c r="A27" i="4" s="1"/>
  <c r="A3" i="13"/>
  <c r="J127" i="15"/>
  <c r="I127" i="15"/>
  <c r="J124" i="15"/>
  <c r="I124" i="15"/>
  <c r="I94" i="8"/>
  <c r="F23" i="5"/>
  <c r="F20" i="19" s="1"/>
  <c r="H94" i="8"/>
  <c r="G15" i="4" s="1"/>
  <c r="J94" i="8" s="1"/>
  <c r="D19" i="17"/>
  <c r="E19" i="6"/>
  <c r="J98" i="15"/>
  <c r="J109" i="15"/>
  <c r="J110" i="15" s="1"/>
  <c r="I109" i="15"/>
  <c r="I110" i="15" s="1"/>
  <c r="I88" i="15"/>
  <c r="I87" i="15"/>
  <c r="J82" i="15"/>
  <c r="J84" i="15" s="1"/>
  <c r="L84" i="15" s="1"/>
  <c r="I82" i="15"/>
  <c r="I84" i="15" s="1"/>
  <c r="K84" i="15" s="1"/>
  <c r="J14" i="15"/>
  <c r="J16" i="15" s="1"/>
  <c r="L16" i="15" s="1"/>
  <c r="I14" i="15"/>
  <c r="H20" i="15" s="1"/>
  <c r="G22" i="15" s="1"/>
  <c r="I8" i="15"/>
  <c r="I7" i="15"/>
  <c r="J7" i="15"/>
  <c r="J9" i="15" s="1"/>
  <c r="E16" i="5"/>
  <c r="E32" i="14"/>
  <c r="H29" i="14"/>
  <c r="D26" i="14"/>
  <c r="I22" i="8"/>
  <c r="I23" i="8" s="1"/>
  <c r="H47" i="14"/>
  <c r="G47" i="14"/>
  <c r="L64" i="15"/>
  <c r="K64" i="15"/>
  <c r="I75" i="15"/>
  <c r="J33" i="15"/>
  <c r="L33" i="15" s="1"/>
  <c r="G11" i="14"/>
  <c r="H72" i="8"/>
  <c r="G13" i="4" s="1"/>
  <c r="J72" i="8" s="1"/>
  <c r="F35" i="6"/>
  <c r="F31" i="19" s="1"/>
  <c r="F26" i="6"/>
  <c r="F30" i="19" s="1"/>
  <c r="F19" i="6"/>
  <c r="F38" i="5"/>
  <c r="F23" i="19" s="1"/>
  <c r="F30" i="5"/>
  <c r="F22" i="19" s="1"/>
  <c r="F20" i="5"/>
  <c r="F9" i="5"/>
  <c r="E38" i="5"/>
  <c r="D23" i="19" s="1"/>
  <c r="E30" i="5"/>
  <c r="D22" i="19" s="1"/>
  <c r="H22" i="19" s="1"/>
  <c r="J24" i="17"/>
  <c r="J29" i="17"/>
  <c r="J36" i="17"/>
  <c r="J43" i="17"/>
  <c r="J113" i="15"/>
  <c r="J123" i="15" s="1"/>
  <c r="J107" i="15"/>
  <c r="J79" i="15"/>
  <c r="J44" i="15"/>
  <c r="J25" i="15"/>
  <c r="I18" i="15"/>
  <c r="J12" i="15"/>
  <c r="I85" i="8"/>
  <c r="I76" i="8"/>
  <c r="I54" i="8"/>
  <c r="I47" i="8"/>
  <c r="I29" i="8"/>
  <c r="I20" i="8"/>
  <c r="I43" i="17"/>
  <c r="I36" i="17"/>
  <c r="I29" i="17"/>
  <c r="I24" i="17"/>
  <c r="I113" i="15"/>
  <c r="I123" i="15" s="1"/>
  <c r="I107" i="15"/>
  <c r="I79" i="15"/>
  <c r="H44" i="15"/>
  <c r="I25" i="15"/>
  <c r="G18" i="15"/>
  <c r="H85" i="8"/>
  <c r="H76" i="8"/>
  <c r="H54" i="8"/>
  <c r="H47" i="8"/>
  <c r="H29" i="8"/>
  <c r="H20" i="8"/>
  <c r="H18" i="4"/>
  <c r="G18" i="4"/>
  <c r="G26" i="14"/>
  <c r="E35" i="6"/>
  <c r="D31" i="19" s="1"/>
  <c r="J13" i="17"/>
  <c r="J14" i="17"/>
  <c r="J15" i="17"/>
  <c r="I119" i="15" s="1"/>
  <c r="J16" i="17"/>
  <c r="D18" i="17"/>
  <c r="J9" i="17"/>
  <c r="J10" i="17"/>
  <c r="I117" i="15" s="1"/>
  <c r="J11" i="17"/>
  <c r="I118" i="15" s="1"/>
  <c r="J12" i="17"/>
  <c r="J8" i="17"/>
  <c r="I30" i="15" s="1"/>
  <c r="J40" i="15"/>
  <c r="K40" i="15" s="1"/>
  <c r="G9" i="4"/>
  <c r="J46" i="17"/>
  <c r="J40" i="17"/>
  <c r="J33" i="17"/>
  <c r="I81" i="8"/>
  <c r="H14" i="4" s="1"/>
  <c r="K81" i="8" s="1"/>
  <c r="I72" i="8"/>
  <c r="H13" i="4" s="1"/>
  <c r="K72" i="8" s="1"/>
  <c r="I50" i="8"/>
  <c r="H8" i="4"/>
  <c r="F12" i="19" s="1"/>
  <c r="G34" i="14"/>
  <c r="F34" i="14"/>
  <c r="G32" i="14"/>
  <c r="F32" i="14"/>
  <c r="F26" i="14"/>
  <c r="A35" i="14"/>
  <c r="A34" i="14"/>
  <c r="G16" i="14"/>
  <c r="G15" i="14"/>
  <c r="I48" i="15"/>
  <c r="L48" i="15" s="1"/>
  <c r="E9" i="5"/>
  <c r="G40" i="15"/>
  <c r="L40" i="15" s="1"/>
  <c r="H40" i="15"/>
  <c r="I40" i="15"/>
  <c r="G48" i="15"/>
  <c r="K48" i="15" s="1"/>
  <c r="D14" i="13"/>
  <c r="F17" i="17"/>
  <c r="G17" i="17"/>
  <c r="H17" i="17"/>
  <c r="I17" i="17"/>
  <c r="I33" i="17"/>
  <c r="I40" i="17"/>
  <c r="I46" i="17"/>
  <c r="D4" i="6"/>
  <c r="D5" i="6"/>
  <c r="H23" i="14"/>
  <c r="H24" i="14"/>
  <c r="H25" i="14"/>
  <c r="C26" i="14"/>
  <c r="E26" i="14"/>
  <c r="H30" i="14"/>
  <c r="H31" i="14"/>
  <c r="C32" i="14"/>
  <c r="C34" i="14"/>
  <c r="E34" i="14"/>
  <c r="H21" i="8"/>
  <c r="H30" i="8" s="1"/>
  <c r="H48" i="8" s="1"/>
  <c r="H55" i="8" s="1"/>
  <c r="I21" i="8"/>
  <c r="I30" i="8" s="1"/>
  <c r="I48" i="8" s="1"/>
  <c r="I55" i="8" s="1"/>
  <c r="B23" i="8"/>
  <c r="B42" i="8" s="1"/>
  <c r="B50" i="8" s="1"/>
  <c r="B72" i="8" s="1"/>
  <c r="H50" i="8"/>
  <c r="G12" i="4" s="1"/>
  <c r="J50" i="8" s="1"/>
  <c r="H81" i="8"/>
  <c r="G14" i="4" s="1"/>
  <c r="J81" i="8" s="1"/>
  <c r="E17" i="17"/>
  <c r="H42" i="8"/>
  <c r="I42" i="8"/>
  <c r="H10" i="4" s="1"/>
  <c r="F13" i="19" s="1"/>
  <c r="E26" i="6"/>
  <c r="D30" i="19" s="1"/>
  <c r="H30" i="19" s="1"/>
  <c r="H12" i="4" l="1"/>
  <c r="K50" i="8" s="1"/>
  <c r="F25" i="19"/>
  <c r="G20" i="19"/>
  <c r="J18" i="17"/>
  <c r="G17" i="14"/>
  <c r="H15" i="4"/>
  <c r="K94" i="8" s="1"/>
  <c r="C35" i="14"/>
  <c r="H12" i="19"/>
  <c r="G12" i="19"/>
  <c r="F21" i="19"/>
  <c r="G22" i="19"/>
  <c r="F38" i="19"/>
  <c r="F39" i="19"/>
  <c r="H23" i="19"/>
  <c r="D21" i="19"/>
  <c r="E37" i="19" s="1"/>
  <c r="H31" i="19"/>
  <c r="E38" i="19"/>
  <c r="I116" i="15"/>
  <c r="J19" i="17"/>
  <c r="G10" i="4"/>
  <c r="I16" i="14"/>
  <c r="F36" i="6"/>
  <c r="I33" i="15"/>
  <c r="K33" i="15" s="1"/>
  <c r="I120" i="15"/>
  <c r="E36" i="6"/>
  <c r="D17" i="17"/>
  <c r="L17" i="17" s="1"/>
  <c r="E40" i="5"/>
  <c r="H32" i="14"/>
  <c r="H26" i="14"/>
  <c r="G35" i="14"/>
  <c r="E18" i="5" s="1"/>
  <c r="I17" i="14"/>
  <c r="L9" i="15"/>
  <c r="F35" i="14"/>
  <c r="E17" i="5" s="1"/>
  <c r="E35" i="14"/>
  <c r="H34" i="14"/>
  <c r="I34" i="14" s="1"/>
  <c r="I9" i="15"/>
  <c r="K9" i="15" s="1"/>
  <c r="I16" i="15"/>
  <c r="K16" i="15" s="1"/>
  <c r="J20" i="15"/>
  <c r="I22" i="15" s="1"/>
  <c r="J120" i="15"/>
  <c r="H22" i="8"/>
  <c r="H23" i="8" s="1"/>
  <c r="J18" i="8"/>
  <c r="K42" i="8"/>
  <c r="H9" i="4"/>
  <c r="H11" i="4"/>
  <c r="K18" i="8"/>
  <c r="J17" i="17"/>
  <c r="F40" i="5"/>
  <c r="G11" i="4" l="1"/>
  <c r="G21" i="4" s="1"/>
  <c r="E14" i="19" s="1"/>
  <c r="E13" i="19"/>
  <c r="G23" i="19"/>
  <c r="G24" i="19"/>
  <c r="G38" i="19"/>
  <c r="F37" i="19"/>
  <c r="G37" i="19" s="1"/>
  <c r="G21" i="19"/>
  <c r="H21" i="19"/>
  <c r="E39" i="19"/>
  <c r="G39" i="19" s="1"/>
  <c r="J42" i="8"/>
  <c r="H35" i="14"/>
  <c r="E15" i="5"/>
  <c r="E23" i="5" s="1"/>
  <c r="D20" i="19" s="1"/>
  <c r="H20" i="19" s="1"/>
  <c r="F41" i="5"/>
  <c r="H21" i="4"/>
  <c r="F14" i="19" s="1"/>
  <c r="H13" i="19" l="1"/>
  <c r="G13" i="19"/>
  <c r="D25" i="19"/>
  <c r="E21" i="19" s="1"/>
  <c r="H14" i="19"/>
  <c r="G14" i="19"/>
  <c r="I35" i="14"/>
  <c r="E20" i="5"/>
  <c r="H23" i="4"/>
  <c r="H24" i="4" s="1"/>
  <c r="F15" i="19" s="1"/>
  <c r="G23" i="4"/>
  <c r="G24" i="4" s="1"/>
  <c r="E15" i="19" s="1"/>
  <c r="E24" i="19" l="1"/>
  <c r="E20" i="19"/>
  <c r="E23" i="19"/>
  <c r="E22" i="19"/>
  <c r="H25" i="19"/>
  <c r="H15" i="19"/>
  <c r="G15" i="19"/>
  <c r="E41" i="5"/>
  <c r="E14" i="6"/>
  <c r="F15" i="6" l="1"/>
  <c r="F28" i="19" s="1"/>
  <c r="I71" i="15"/>
  <c r="I76" i="15"/>
  <c r="E15" i="6"/>
  <c r="D28" i="19" s="1"/>
  <c r="F32" i="19" l="1"/>
  <c r="G28" i="19"/>
  <c r="H28" i="19"/>
  <c r="D32" i="19"/>
  <c r="E28" i="19" s="1"/>
  <c r="E37" i="6"/>
  <c r="F37" i="6"/>
  <c r="H37" i="6" s="1"/>
  <c r="G29" i="19" l="1"/>
  <c r="G31" i="19"/>
  <c r="G30" i="19"/>
  <c r="E31" i="19"/>
  <c r="H32" i="19"/>
  <c r="E30" i="19"/>
  <c r="E29" i="19"/>
</calcChain>
</file>

<file path=xl/comments1.xml><?xml version="1.0" encoding="utf-8"?>
<comments xmlns="http://schemas.openxmlformats.org/spreadsheetml/2006/main">
  <authors>
    <author/>
  </authors>
  <commentList>
    <comment ref="G3" authorId="0" shapeId="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2.xml><?xml version="1.0" encoding="utf-8"?>
<comments xmlns="http://schemas.openxmlformats.org/spreadsheetml/2006/main">
  <authors>
    <author/>
  </authors>
  <commentList>
    <comment ref="G4" authorId="0" shapeId="0">
      <text>
        <r>
          <rPr>
            <sz val="10"/>
            <rFont val="Arial"/>
            <family val="2"/>
          </rPr>
          <t xml:space="preserve">
</t>
        </r>
        <r>
          <rPr>
            <sz val="9"/>
            <color indexed="8"/>
            <rFont val="Times New Roman"/>
            <family val="1"/>
            <charset val="204"/>
          </rPr>
          <t>нажать, чтобы перейти к приложению</t>
        </r>
      </text>
    </comment>
  </commentList>
</comments>
</file>

<file path=xl/comments3.xml><?xml version="1.0" encoding="utf-8"?>
<comments xmlns="http://schemas.openxmlformats.org/spreadsheetml/2006/main">
  <authors>
    <author/>
  </authors>
  <commentList>
    <comment ref="J5" authorId="0" shapeId="0">
      <text>
        <r>
          <rPr>
            <sz val="10"/>
            <rFont val="Arial"/>
            <family val="2"/>
          </rPr>
          <t xml:space="preserve">
</t>
        </r>
        <r>
          <rPr>
            <sz val="10"/>
            <color indexed="8"/>
            <rFont val="Times New Roman"/>
            <family val="1"/>
            <charset val="204"/>
          </rPr>
          <t>нажать, чтобы перейти к приложению</t>
        </r>
      </text>
    </comment>
  </commentList>
</comments>
</file>

<file path=xl/comments4.xml><?xml version="1.0" encoding="utf-8"?>
<comments xmlns="http://schemas.openxmlformats.org/spreadsheetml/2006/main">
  <authors>
    <author/>
  </authors>
  <commentList>
    <comment ref="B11" authorId="0" shapeId="0">
      <text>
        <r>
          <rPr>
            <b/>
            <sz val="10"/>
            <color indexed="8"/>
            <rFont val="Times New Roman"/>
            <family val="1"/>
            <charset val="204"/>
          </rPr>
          <t>указать конкретные виды деятельности!</t>
        </r>
      </text>
    </comment>
    <comment ref="J41" authorId="0" shapeId="0">
      <text>
        <r>
          <rPr>
            <sz val="10"/>
            <color indexed="8"/>
            <rFont val="Times New Roman"/>
            <family val="1"/>
            <charset val="204"/>
          </rPr>
          <t xml:space="preserve">salīdzinam ar P&amp;Z
</t>
        </r>
      </text>
    </comment>
  </commentList>
</comments>
</file>

<file path=xl/sharedStrings.xml><?xml version="1.0" encoding="utf-8"?>
<sst xmlns="http://schemas.openxmlformats.org/spreadsheetml/2006/main" count="788" uniqueCount="684">
  <si>
    <t>Piezīme Nr.2</t>
  </si>
  <si>
    <t>Piezīme Nr.3</t>
  </si>
  <si>
    <t>Piezīme Nr.5</t>
  </si>
  <si>
    <t>Piezīme Nr.6</t>
  </si>
  <si>
    <t>Piezīme Nr.7</t>
  </si>
  <si>
    <t>Piezīme Nr.10</t>
  </si>
  <si>
    <t>Piezīme Nr. 13</t>
  </si>
  <si>
    <t>Piezīme Nr. 14</t>
  </si>
  <si>
    <t>Piezīme Nr. 15</t>
  </si>
  <si>
    <t>Piezīme Nr. 16</t>
  </si>
  <si>
    <t>Piezīme Nr. 17</t>
  </si>
  <si>
    <t>Neatkarīgu revidentu ziņojums</t>
  </si>
  <si>
    <t>Informācija par sabiedrību</t>
  </si>
  <si>
    <t>starppašvaldību organizācija"  - AADSO</t>
  </si>
  <si>
    <t xml:space="preserve"> SIA "Atkritumu apsaimniekošanas Dienvidlatgales </t>
  </si>
  <si>
    <t>Valdes loceklis</t>
  </si>
  <si>
    <t>Finanšu palīdzības sniedzējs</t>
  </si>
  <si>
    <t>Piezīme Nr. 12</t>
  </si>
  <si>
    <t>1. Paskaidrojumi pie bilances posteņiem</t>
  </si>
  <si>
    <t>Piezīme Nr. 11</t>
  </si>
  <si>
    <t>Piezīme Nr.21</t>
  </si>
  <si>
    <t>Atlīdzība par zvērinātu revidentu komercsabiedrībai sniegtajiem pakalpojumiem:</t>
  </si>
  <si>
    <t>Gada pārskata pārbaude</t>
  </si>
  <si>
    <t>Cita veida atlīdzība zvērinātu revidentu komercsabiedrībai netika izmaksata</t>
  </si>
  <si>
    <t>Peļņas vai zaudējumu aprēķins</t>
  </si>
  <si>
    <t>Vadības ziņojums</t>
  </si>
  <si>
    <t>GADA PĀRSKATS</t>
  </si>
  <si>
    <t>par periodu</t>
  </si>
  <si>
    <t>SATURS</t>
  </si>
  <si>
    <t>Lpp.</t>
  </si>
  <si>
    <t>Finanšu pārskats:</t>
  </si>
  <si>
    <t>Bilance:</t>
  </si>
  <si>
    <t>aktīvs</t>
  </si>
  <si>
    <t>pasīvs</t>
  </si>
  <si>
    <t>Naudas plūsmas pārskats</t>
  </si>
  <si>
    <t>Pašu kapitāla izmaiņu pārskats</t>
  </si>
  <si>
    <t>Gada pārskata pielikums:</t>
  </si>
  <si>
    <t>1. Grāmatvedības politika un pielietotās metodes</t>
  </si>
  <si>
    <t>2. Paskaidrojumi pie peļņas vai zaudējumu aprēķina posteņiem</t>
  </si>
  <si>
    <t>4. Vispārīgā informācija</t>
  </si>
  <si>
    <t>Sabiedrības juridiskais statuss</t>
  </si>
  <si>
    <t>Reģistrācijas Nr., vieta un datums</t>
  </si>
  <si>
    <t>Juridiskā adrese</t>
  </si>
  <si>
    <t>Pasta adrese</t>
  </si>
  <si>
    <t>Bankas nosaukums un kods</t>
  </si>
  <si>
    <t>Bankas konti</t>
  </si>
  <si>
    <t xml:space="preserve">Dalībnieki un to daļas </t>
  </si>
  <si>
    <t>Pārskata gads</t>
  </si>
  <si>
    <t xml:space="preserve">no </t>
  </si>
  <si>
    <t xml:space="preserve"> līdz</t>
  </si>
  <si>
    <t>Ziņas par radniecīgajam sabiedrībam</t>
  </si>
  <si>
    <t>Grāmatvedis</t>
  </si>
  <si>
    <t>Revidents</t>
  </si>
  <si>
    <t>PEĻŅAS VAI ZAUDĒJUMU APRĒĶINS</t>
  </si>
  <si>
    <t>PAR PERIODU, KAS NOSLĒDZĀS</t>
  </si>
  <si>
    <t>Piezīmes</t>
  </si>
  <si>
    <t>Uz pielikumu</t>
  </si>
  <si>
    <t>numurs</t>
  </si>
  <si>
    <t>Neto apgrozījums</t>
  </si>
  <si>
    <t>Bruto peļņa vai zaudējumi</t>
  </si>
  <si>
    <t>Pārdošanas izmaksas</t>
  </si>
  <si>
    <t>Administrācijas izmaksas</t>
  </si>
  <si>
    <t>Pārējie saimnieciskās darbības ieņēmumi</t>
  </si>
  <si>
    <t>Pārējās  saimnieciskās darbības izmaksas</t>
  </si>
  <si>
    <t>Pārskata gada peļņa vai zaudējumi</t>
  </si>
  <si>
    <t>Aktīvs</t>
  </si>
  <si>
    <t>Pamatlīdzekļi kopā:</t>
  </si>
  <si>
    <t>I. Krājumi:</t>
  </si>
  <si>
    <t>Avansa maksājumi par precēm</t>
  </si>
  <si>
    <t>Pircēju un pasūtītāju parādi</t>
  </si>
  <si>
    <t>Citi debitori</t>
  </si>
  <si>
    <t>Pasīvs</t>
  </si>
  <si>
    <t>Akciju vai daļu kapitāls (pamatkapitāls)</t>
  </si>
  <si>
    <t>Rezerves:</t>
  </si>
  <si>
    <t>Citi uzkrājumi</t>
  </si>
  <si>
    <t>Parādi piegādātājiem un darbuzņēmējiem</t>
  </si>
  <si>
    <t>Zvērinātu revidentu</t>
  </si>
  <si>
    <t>Ziņas par ārpusbilances saistībām un ieķīlātiem aktīviem</t>
  </si>
  <si>
    <t>Nākotnes izredzes un turpmākā attīstība, darbības turpināšanās pamatojums</t>
  </si>
  <si>
    <t xml:space="preserve">Ziņas par nomas līgumiem, īres līgumiem, ķīlām, izsniegtām garantijām un citiem līgumiem, kuriem ir svarīga nozīme sabiedrības darbībā </t>
  </si>
  <si>
    <t>Uzkrātās saistības</t>
  </si>
  <si>
    <t>kontrole</t>
  </si>
  <si>
    <t>Pasīvu kopsumma:</t>
  </si>
  <si>
    <t>Piezīme Nr. 1</t>
  </si>
  <si>
    <t xml:space="preserve">Neto apgrozījums </t>
  </si>
  <si>
    <t>neto apgrozījumu  pielikumā   parāda  sadalījumā  pa   pamatdarbības</t>
  </si>
  <si>
    <t>veidiem un ģeogrāfiskajiem tirgiem,</t>
  </si>
  <si>
    <t>Kopā</t>
  </si>
  <si>
    <t>Neto apgrozījuma sadalījums pa ģeogrāfiskiem tirgiem</t>
  </si>
  <si>
    <t>Latvija</t>
  </si>
  <si>
    <t>Neto apgrozījuma gūšanai izlietotās produkcijas, preču vai pakalpojumu izmaksas ražošanas vai iegādes</t>
  </si>
  <si>
    <t>pašizmaksā.</t>
  </si>
  <si>
    <t>Izmaksu veids</t>
  </si>
  <si>
    <t>Pamatlīdzekļu nolietojums</t>
  </si>
  <si>
    <t>Citi administrācijas izdevumi</t>
  </si>
  <si>
    <t>Piezīme Nr. 4</t>
  </si>
  <si>
    <t xml:space="preserve">Pārējie  saimnieciskās darbības ieņēmumi </t>
  </si>
  <si>
    <t>Ieņēmumu veidi</t>
  </si>
  <si>
    <t>Soda naudas un līgumsodi</t>
  </si>
  <si>
    <t>Pārējie  saimnieciskās darbības izdevumi</t>
  </si>
  <si>
    <t>Izdevumu veidi</t>
  </si>
  <si>
    <t>Kopā:</t>
  </si>
  <si>
    <t>Nekustamā īpašuma nodoklis</t>
  </si>
  <si>
    <t>Nemateriālie ieguldījumi</t>
  </si>
  <si>
    <t>Sākotnējā vērtība</t>
  </si>
  <si>
    <t>Nolietojums</t>
  </si>
  <si>
    <t>Pamatlīdzekļu kustības pārskats</t>
  </si>
  <si>
    <t>Zemes gabali</t>
  </si>
  <si>
    <t>Tehnoloģiskās iekārtas</t>
  </si>
  <si>
    <t>Pārējie pamatlīdzekļi</t>
  </si>
  <si>
    <t>SĀKOTNĒJA VĒRTĪBA:</t>
  </si>
  <si>
    <t>ATLIKUŠI VĒRTĪBA</t>
  </si>
  <si>
    <t>Uzņēmuma nekustamā īpašuma kadastrālā vērtība</t>
  </si>
  <si>
    <t>Nekustamā īpašuma adrese</t>
  </si>
  <si>
    <t>kadastrālā vērtība</t>
  </si>
  <si>
    <t>bilances vērtība</t>
  </si>
  <si>
    <t>kopā</t>
  </si>
  <si>
    <t>Krājumi</t>
  </si>
  <si>
    <t>Krājumu veidi</t>
  </si>
  <si>
    <t>Pircēju un pasūtitaju parādu uzskaites vērtība</t>
  </si>
  <si>
    <t>Šaubigie debitori</t>
  </si>
  <si>
    <t>Sadalījums pa valūtām</t>
  </si>
  <si>
    <t>Valūta</t>
  </si>
  <si>
    <t>EUR</t>
  </si>
  <si>
    <t>USD</t>
  </si>
  <si>
    <t>Nākamo periodu izmaksas</t>
  </si>
  <si>
    <t>Izdevumu veids</t>
  </si>
  <si>
    <t>Samaksāts pārskata gadā</t>
  </si>
  <si>
    <t>1.</t>
  </si>
  <si>
    <t>PASĪVS</t>
  </si>
  <si>
    <t>Daļu/akciju skaits</t>
  </si>
  <si>
    <t>Kopēja vērtība</t>
  </si>
  <si>
    <t xml:space="preserve">Kopēja vērtība </t>
  </si>
  <si>
    <t xml:space="preserve">Nesadalītā peļņa </t>
  </si>
  <si>
    <t>Nesadalīta peļņa</t>
  </si>
  <si>
    <t>Aprēķinātas dividendes par iepriekš. gadiem</t>
  </si>
  <si>
    <t>Likumā noteiktās rezerves</t>
  </si>
  <si>
    <t>Pārskata gada peļņa (zaudējumi)</t>
  </si>
  <si>
    <t>Uzkrājumi</t>
  </si>
  <si>
    <t>Uzkrājuma veids</t>
  </si>
  <si>
    <t>Apjoms pārskata gada sākumā</t>
  </si>
  <si>
    <t>Palielinājums</t>
  </si>
  <si>
    <t>Samazinājums</t>
  </si>
  <si>
    <t>Apjoms pārskata gada beigās</t>
  </si>
  <si>
    <t>Vienas daļas  nomināla vērtība</t>
  </si>
  <si>
    <t>pievienotās vērtības nodoklis  un citi nodokļi, kas tieši saistīti ar pārdošanu.</t>
  </si>
  <si>
    <t>nav</t>
  </si>
  <si>
    <t>Īstermiņa parādi</t>
  </si>
  <si>
    <t>Piezīme Nr.23</t>
  </si>
  <si>
    <t>Piezīme Nr.24</t>
  </si>
  <si>
    <t>Nodokļu maksājumi</t>
  </si>
  <si>
    <t>Nokavējuma nauda</t>
  </si>
  <si>
    <t>Pārskaitīts uz citiem nodokļiem</t>
  </si>
  <si>
    <t>Uzņēmuma ienākuma nodoklis</t>
  </si>
  <si>
    <t>Pievienotās vērtības nodoklis</t>
  </si>
  <si>
    <t>Sociālās nodrošināšanas maksājumi</t>
  </si>
  <si>
    <t xml:space="preserve">Iedzīvotāju ienākuma nodoklis </t>
  </si>
  <si>
    <t>Uzņēmējdarbības riska nodeva</t>
  </si>
  <si>
    <t>Dabas resursu nodoklis</t>
  </si>
  <si>
    <t>Pārmaksātie nodokļi</t>
  </si>
  <si>
    <t>Parāds budžetam</t>
  </si>
  <si>
    <t>Rēķini par iepriekšējo gadu, kuri saņemti pēc pārskata datuma</t>
  </si>
  <si>
    <t>Uzņēmumā nodarbināto personu skaits</t>
  </si>
  <si>
    <t>Vidējais uzņēmumā nodarbināto personu skaits</t>
  </si>
  <si>
    <t>Personala izmaksas</t>
  </si>
  <si>
    <t>Izmaksu veida</t>
  </si>
  <si>
    <t>Atlīdzība par darbu</t>
  </si>
  <si>
    <t>Sociālo iemaksu izmaksas</t>
  </si>
  <si>
    <t xml:space="preserve">    pārējas rezerves</t>
  </si>
  <si>
    <t xml:space="preserve">   no citiem pamatdarbības veidiem</t>
  </si>
  <si>
    <t>I. Nemateriālie ieguldījumi:</t>
  </si>
  <si>
    <t>Koncesijas, patenti, licences, preču zīmes un tamlīdzīgas tiesības</t>
  </si>
  <si>
    <t>I. Nemateriālie ieguldījumi kopā:</t>
  </si>
  <si>
    <t>Citi pārdošanas izdevumi</t>
  </si>
  <si>
    <t>Darba alga</t>
  </si>
  <si>
    <t>Sociālais nodoklis</t>
  </si>
  <si>
    <t>Komunālie maksājumi</t>
  </si>
  <si>
    <t>Mazvērtīgā inventāra izdevumi</t>
  </si>
  <si>
    <t>Sakaru izdevumi</t>
  </si>
  <si>
    <t>Interneta abonēšanas izdevumi</t>
  </si>
  <si>
    <t>Naudas apgrozījuma blakus izdevumi</t>
  </si>
  <si>
    <t>Uzņēmuma vieglā transportlīdzekļa nodoklis</t>
  </si>
  <si>
    <t>Komandējumu izdevumi</t>
  </si>
  <si>
    <t>Neizmantoto atvalinājumu uzkrājums</t>
  </si>
  <si>
    <t>Atvaļinajumiem</t>
  </si>
  <si>
    <t xml:space="preserve">Norēķini ar piegādātājiem un darbuzņēmējiem </t>
  </si>
  <si>
    <t>Gada pārskata un revīzijas izdevumi</t>
  </si>
  <si>
    <t>Grāmatvedības izdevumi</t>
  </si>
  <si>
    <t>Ar saimniecisko darbību nesaistītie izdevumi</t>
  </si>
  <si>
    <t>Piezīme Nr.11</t>
  </si>
  <si>
    <t>valūtā</t>
  </si>
  <si>
    <t>II. Debitori:</t>
  </si>
  <si>
    <t>II. Debitori kopā:</t>
  </si>
  <si>
    <t>Aktīvu kopsumma:</t>
  </si>
  <si>
    <t>I. Ilgtermiņa kreditori kopā:</t>
  </si>
  <si>
    <t>Neto apgrozījums ir ieņēmumi no sabiedrības pamatdarbības un pakalpojumu sniegšanas,</t>
  </si>
  <si>
    <t xml:space="preserve">no kuriem atskaitīta tirdzniecības atlaides un citas piešķirtās atlaides, kā arī </t>
  </si>
  <si>
    <t>Norakstīts pārskata gadā</t>
  </si>
  <si>
    <t>Apmaksātais kapitāls</t>
  </si>
  <si>
    <t>Parakstītais kapitāls</t>
  </si>
  <si>
    <t>Sama-ksāts</t>
  </si>
  <si>
    <t>Aprēķi-nāts</t>
  </si>
  <si>
    <t>Sabiedrība ar ierobežotu atbildību</t>
  </si>
  <si>
    <t>Sabiedrības nosaukums</t>
  </si>
  <si>
    <t>Saimnieciskās darbības veida kods pēc NACE 2. red.</t>
  </si>
  <si>
    <t>Sabiedrības pamatdarbība</t>
  </si>
  <si>
    <t>AKTĪVS</t>
  </si>
  <si>
    <t xml:space="preserve">Apstākļi un notikumi pēc bilances slēgšanas </t>
  </si>
  <si>
    <t>Daugavpils,Ģimnāzijas iela 28-2, LV-5401</t>
  </si>
  <si>
    <t>a) Zemesgabali, ēkas un inženierbūves</t>
  </si>
  <si>
    <t>b) Izgāztuves rekultivācijas</t>
  </si>
  <si>
    <t>Nākamo periodu izdevumi</t>
  </si>
  <si>
    <t>Avansa maksājumi par krājumiem</t>
  </si>
  <si>
    <t>Izeivielas, pamatmateriāli un palīgmateriāli</t>
  </si>
  <si>
    <t>Aizdevumi akcionāriem vai dalībniekiem un vadībai</t>
  </si>
  <si>
    <t xml:space="preserve">Līdzdalība radniecīgo sabiedrību kapitālā </t>
  </si>
  <si>
    <t>Pamatļidzekļu izveidošana un nepabeigto celtniecības objektu izmaksas</t>
  </si>
  <si>
    <t>Pārējie pamalīdzekļi un inventārs</t>
  </si>
  <si>
    <t>Tehnoloģiskās iekārtas un ierīces</t>
  </si>
  <si>
    <t>Nekustamie īpašumi:</t>
  </si>
  <si>
    <t>BILANCES</t>
  </si>
  <si>
    <t xml:space="preserve">Iepriekšejo gadu nesadalīta peļņa vai nesegtie zaudējumi </t>
  </si>
  <si>
    <t>Nākamo periodu ieņēmumi</t>
  </si>
  <si>
    <t>Nodokļi un valsts sociālās apdrošin.oblīgātās iemaksas</t>
  </si>
  <si>
    <t>Pielikums no 7. līdz 18. lapai ir neatņemama šī finansu pārskata sastāvdaļa</t>
  </si>
  <si>
    <t xml:space="preserve">Laikā periodā starp pārskata gada pēdējo dienu un dienu, kad valde parakstīja gada pārskatu, nav bijuši nekādi nozīmīgi vai ārkārtas apstākļi, kas ietekmētu gada rezultātus un sabiedrības finansiālo stāvokli. </t>
  </si>
  <si>
    <t>Tādu līgumu nav.</t>
  </si>
  <si>
    <t>4.  Vispārīgā informācija</t>
  </si>
  <si>
    <t>Uzkrājumi nedrošiem debitoriem</t>
  </si>
  <si>
    <t>Piezīme Nr.26</t>
  </si>
  <si>
    <t>2016. gadā Sabiedrība plāno turpināt savu darbību izvēlētajā virzienā ar mērķi gūt peļņu.</t>
  </si>
  <si>
    <t>2016. gadā vadība paredz pārdošanas apjoma rentabilitātes pieaugumu, jo ir paredzēts piesaistīt jaunus klientus.</t>
  </si>
  <si>
    <t>uz 31.12.2015.</t>
  </si>
  <si>
    <t>Bilances vērtība uz 31.12.2015.</t>
  </si>
  <si>
    <t>Uzņem.viegl.transportlidz.nodokl.</t>
  </si>
  <si>
    <t>SIA „Auditkonsuls”</t>
  </si>
  <si>
    <t>komercsabiedrības licences Nr.149</t>
  </si>
  <si>
    <t>Atbildīgais zvērināts revidents Svetlana Ņefjodova</t>
  </si>
  <si>
    <t>Sertifikāta Nr.177</t>
  </si>
  <si>
    <t xml:space="preserve">Valdes loceklis _____________________   </t>
  </si>
  <si>
    <t>Pārdotās produkcijas ražošanas pašizmaksa,pārdoto preču vai sniegto pakalpojumu iegādes izmaksas</t>
  </si>
  <si>
    <t>a) no radniecīgajām sabiedrībām</t>
  </si>
  <si>
    <t>b) no citām personām</t>
  </si>
  <si>
    <t>a) radniecīgajām sabiedrībām,</t>
  </si>
  <si>
    <t>b) citām personām</t>
  </si>
  <si>
    <t xml:space="preserve">Peļņa vai zaudējumi pirms uzņēmumu ienākuma nodokļa </t>
  </si>
  <si>
    <t>Uzņēmumu ienākuma nodoklis par pārskata gadu</t>
  </si>
  <si>
    <t>Peļņa vai zaudējumi pēc UIN aprēķināšanas</t>
  </si>
  <si>
    <t xml:space="preserve"> Ilgtermiņa ieguldījumi</t>
  </si>
  <si>
    <t xml:space="preserve"> Apgrozāmie līdzekļi</t>
  </si>
  <si>
    <t>2.Nepabeigtie ražojumi un pasūtījumi</t>
  </si>
  <si>
    <t>3.Gatavie ražojumi un preces pārdošanai</t>
  </si>
  <si>
    <t xml:space="preserve"> Krājumi kopā:</t>
  </si>
  <si>
    <t xml:space="preserve">2.Radniecīgo sabiedrību parādi </t>
  </si>
  <si>
    <t>4.Istermiņa aizdevumi dalībniekiem un vadībai</t>
  </si>
  <si>
    <t>6.Uzkrātie ieņēmumi</t>
  </si>
  <si>
    <t>III. Nauda</t>
  </si>
  <si>
    <t xml:space="preserve"> Apgrozāmie līdzekļi kopā:</t>
  </si>
  <si>
    <t xml:space="preserve"> Pašu kapitāls:</t>
  </si>
  <si>
    <t xml:space="preserve"> Pašu kapitāls kopā:</t>
  </si>
  <si>
    <t xml:space="preserve"> Uzkrājumi kopā:</t>
  </si>
  <si>
    <t xml:space="preserve"> Krediori:</t>
  </si>
  <si>
    <t xml:space="preserve"> Ilgtermiņa kreditori:</t>
  </si>
  <si>
    <t>2.Citi aizņēmumi</t>
  </si>
  <si>
    <t xml:space="preserve">3.Finanšu nomas saistības </t>
  </si>
  <si>
    <t xml:space="preserve"> Īstermiņa kreditori:</t>
  </si>
  <si>
    <t>1.Aizņēmumi no kredītiestādēm</t>
  </si>
  <si>
    <t>8.Pārējie kreditori</t>
  </si>
  <si>
    <t xml:space="preserve"> Īstermiņa kreditori kopā:</t>
  </si>
  <si>
    <t xml:space="preserve"> Krediori kopā:</t>
  </si>
  <si>
    <t>uz 31.12.2016.</t>
  </si>
  <si>
    <t>Iegādes izmaksas</t>
  </si>
  <si>
    <t>Likvidācija vai atsavināšana</t>
  </si>
  <si>
    <t>Uzkrātās vērtības samazinājuma korekcija:</t>
  </si>
  <si>
    <t>pārskata gada sakumā</t>
  </si>
  <si>
    <t xml:space="preserve">pārskata gadā aprēķinātās vērtības </t>
  </si>
  <si>
    <t>pārskata gada beigas</t>
  </si>
  <si>
    <t>Patenti, licences</t>
  </si>
  <si>
    <t>Nekustamie īpašumi</t>
  </si>
  <si>
    <t>Atsavināšana vai likvidācija</t>
  </si>
  <si>
    <t>2016.gada 31.decembri</t>
  </si>
  <si>
    <t>Pārskata gada sākumā</t>
  </si>
  <si>
    <t>Pārskata  gada beigās</t>
  </si>
  <si>
    <t>Pārskata gada aprēķinātas vērtība</t>
  </si>
  <si>
    <t>Nauda</t>
  </si>
  <si>
    <t>Samazinājums  2016.g. laikā sakarā ar: (-)</t>
  </si>
  <si>
    <t>VSAOI</t>
  </si>
  <si>
    <t>Sabiedrības pamatkapitāls ir veidojies no dalībnieku ieguldījumiem</t>
  </si>
  <si>
    <t>Saņemšanas mērķis</t>
  </si>
  <si>
    <t>Kad saņemts(gads)</t>
  </si>
  <si>
    <t>Nodokļi un VSAOI</t>
  </si>
  <si>
    <t>Procentu maksājumi un tamlīdzīgas izmaksas:</t>
  </si>
  <si>
    <t>Bilances vērtība uz 31.12.2016.</t>
  </si>
  <si>
    <t>Atlikums 31.12.2016.</t>
  </si>
  <si>
    <t>Nesad. iepriekš. gadu peļņas (zaud) atlikums 31.12.2016</t>
  </si>
  <si>
    <t>Atlikums uz 31.12.16</t>
  </si>
  <si>
    <t>'2.Ilgtermiņa ieguldījumu pārvērtēšanas rezerve</t>
  </si>
  <si>
    <t>9.Neizmaksātās dividendes</t>
  </si>
  <si>
    <t>a) rezerves pašu akcijām vai daļām</t>
  </si>
  <si>
    <t>Pašu kapitāls</t>
  </si>
  <si>
    <t>Informācija par atlīdzību valdes locekļiem 2016.g.:</t>
  </si>
  <si>
    <t>Uzkrāto vērtības saistībā ar objekta likvidāc.</t>
  </si>
  <si>
    <t>LV 41503029988</t>
  </si>
  <si>
    <t>Daugavpils,Ģimnāzijas iela 28-2 , LV-5401</t>
  </si>
  <si>
    <t>Atkritumu uzglabāšana, pārkraušana un pārstrāde</t>
  </si>
  <si>
    <t>Aivars PUDĀNS</t>
  </si>
  <si>
    <t xml:space="preserve">Sociālie maksājumi </t>
  </si>
  <si>
    <t>Ražošanas izdevumi</t>
  </si>
  <si>
    <t>Izmaksas personālām</t>
  </si>
  <si>
    <t>Darbinieku apdrošināšana</t>
  </si>
  <si>
    <t>Uzņēmējdarbības riska valsts nodeva</t>
  </si>
  <si>
    <t>Ieņēmumi no DRN samazināšanas</t>
  </si>
  <si>
    <t>Apgrozījuma vērtības norakstīšana</t>
  </si>
  <si>
    <t>Izgāztuves rekultivācijas norakstīšana</t>
  </si>
  <si>
    <t>Nekustamo īpašuma nodoklis</t>
  </si>
  <si>
    <t>Izgāztuves
rekultivācijs</t>
  </si>
  <si>
    <t>"Cinīši", Demenes pagasts, Daugavpils novads 2009.02.09</t>
  </si>
  <si>
    <t>poligon</t>
  </si>
  <si>
    <t>Poligons atrodas zemē ar nomas nosacījumiem</t>
  </si>
  <si>
    <t>Norēķini par prasībām pret personālu</t>
  </si>
  <si>
    <t>Vides ministrija</t>
  </si>
  <si>
    <t>Citi uzkrājumi (Poligona slēgšanas un rekultivācijas izmaksas)</t>
  </si>
  <si>
    <t>Poligona slēgšanas un rekultivācijas izmaksas un 
izmaksas, kas saistītas ar slēgtā poligona monitoringu</t>
  </si>
  <si>
    <t>Biroja izdevumu</t>
  </si>
  <si>
    <t xml:space="preserve">SIA "AADSO "   </t>
  </si>
  <si>
    <t>Piezīme Nr.25</t>
  </si>
  <si>
    <t>SWEDBANK AS</t>
  </si>
  <si>
    <t>LV84HABA0551014677321</t>
  </si>
  <si>
    <t xml:space="preserve">Valdes loceklis _____________________Aivars Pudāns   </t>
  </si>
  <si>
    <t xml:space="preserve"> Ilgtermiņa  ieguldījumi kopā:</t>
  </si>
  <si>
    <t>Ieņēmumi no   atkritumu apglabāšanas NACE kods 3811</t>
  </si>
  <si>
    <t>NACE kods 3811</t>
  </si>
  <si>
    <t>Pārējie</t>
  </si>
  <si>
    <t>Autotransporta apdrošināšana</t>
  </si>
  <si>
    <t>Piezīme Nr.22</t>
  </si>
  <si>
    <t xml:space="preserve">Valdes loceklis __________________Aivars Pudāns </t>
  </si>
  <si>
    <t>Daugavpils pilsētas dome, Kr.Valdemāra 1, Daugavpils</t>
  </si>
  <si>
    <t>Daugavpils novada dome, Rīgas 2, Daugavpils</t>
  </si>
  <si>
    <t>Krāslavas novada dome, Rīgas 51, Krāslava</t>
  </si>
  <si>
    <t>Ilūkstes novada dome, Brīvības iela 7, Ilūkste</t>
  </si>
  <si>
    <t>Dagdas novada dome, Alejas 4, Dagda</t>
  </si>
  <si>
    <t>Preiļu novada dome, Raiņa bulvāris 19, Preiļi</t>
  </si>
  <si>
    <t>Līvānu novada dome, Rīgas 77, Līvāni, Preiļu rajons</t>
  </si>
  <si>
    <t>Aglonas novada dome, Somersetas ielā 34, Aglona</t>
  </si>
  <si>
    <t>Vārkavas novada dome, Skolas ielā 5, Vecvārkava</t>
  </si>
  <si>
    <t>Piezīme Nr.8</t>
  </si>
  <si>
    <t>Piezīme Nr.9</t>
  </si>
  <si>
    <t xml:space="preserve"> ISPA projektiem</t>
  </si>
  <si>
    <t>Irēna Alihimoviča</t>
  </si>
  <si>
    <t>Grāmatvedis:___________________Irēna  Alihimoviča</t>
  </si>
  <si>
    <t>2. Paskaidrojumi pie bilances posteņiem</t>
  </si>
  <si>
    <t>3. Paskaidrojumi pie peļņas vai zaudējumu aprēķina posteņiem</t>
  </si>
  <si>
    <t>Pārmaksatais UIN</t>
  </si>
  <si>
    <t xml:space="preserve">Ieņēmumi   no infiltrāta izvēšanas </t>
  </si>
  <si>
    <t>Investēto pamatlīdzekļu nolietojuma segšanas daļa</t>
  </si>
  <si>
    <t>Sabiedrībai nav ārpusbilances saistības  un ieķīlāto aktīvu.</t>
  </si>
  <si>
    <t>Piezīme Nr.18</t>
  </si>
  <si>
    <t>Piezīme Nr. 19</t>
  </si>
  <si>
    <t>Piezīme Nr.20</t>
  </si>
  <si>
    <t>Atkritumu poligona
 būvniecība un</t>
  </si>
  <si>
    <t>šķirošanas līnija</t>
  </si>
  <si>
    <t>Skaidrojums par pārskata gadā un iepriekšējos pārskata gados saņemto finanšu palīdzību</t>
  </si>
  <si>
    <t>Nosacījumi</t>
  </si>
  <si>
    <t>Pārskata gadā atmaksājamā summa, ja nav izpildīts kāds no nosacījumiem</t>
  </si>
  <si>
    <t>Finanšu palīdzība sedz daļu objekta kārtēja gada nolietojuma</t>
  </si>
  <si>
    <t xml:space="preserve">Saņemta summa </t>
  </si>
  <si>
    <t>Neattiecas</t>
  </si>
  <si>
    <t>norakstīta pārskata gadā finansējuma daļa</t>
  </si>
  <si>
    <t>t.sk.: 1 kārtes objekts</t>
  </si>
  <si>
    <t>2. kārtes objekts</t>
  </si>
  <si>
    <t>2007-2014</t>
  </si>
  <si>
    <t xml:space="preserve"> Summas, kuru dzēšanas termiņš ilgāks par 5 gadiem pēc bilances datuma</t>
  </si>
  <si>
    <t>Eur</t>
  </si>
  <si>
    <t>Pārskata gadā  nekāds jauns finansējums netika saņemts.</t>
  </si>
  <si>
    <t>Pārnesta summa no ilgtermiņa daļas uz īstermiņa daļu</t>
  </si>
  <si>
    <t>Īpašumu apdrošināšana</t>
  </si>
  <si>
    <t>Atlikums uz 31.12. 2016.</t>
  </si>
  <si>
    <t>Atlikums 31.12. 2016.</t>
  </si>
  <si>
    <t>Nesadallītas peļņas atlikums 31.12.2016.</t>
  </si>
  <si>
    <t>2007-2016</t>
  </si>
  <si>
    <t>2014-2016</t>
  </si>
  <si>
    <t>PVN priekšnodoklis</t>
  </si>
  <si>
    <t>Korekcija par 2017.gadu</t>
  </si>
  <si>
    <t>SPRK izmaksas (0,2%)</t>
  </si>
  <si>
    <t>UN 31.12.2016.</t>
  </si>
  <si>
    <t>Ieņēmumi no infrastruktūras izmantošanu</t>
  </si>
  <si>
    <t>Ieņēmumi no otrreizējas produkcijas pārdošanas</t>
  </si>
  <si>
    <t>Ieņēmumi no izlietotā iepakojuma izmantošanas</t>
  </si>
  <si>
    <t>Telpu apsaimniekošanas izdevumi (apsardze)</t>
  </si>
  <si>
    <t>Datorprogrammas  izdevumi</t>
  </si>
  <si>
    <t>Kancelejas izdevumi</t>
  </si>
  <si>
    <t>Gada pārskata pielikumi</t>
  </si>
  <si>
    <t>1. Grāmatvedības politika</t>
  </si>
  <si>
    <t>Vispārīgie principi</t>
  </si>
  <si>
    <t>Gada pārskats ir sagatavots saskaņā ar Latvijas Republikas likumiem "Par grāmatvedību" un</t>
  </si>
  <si>
    <t xml:space="preserve"> "Gada pārskatu un kosolidēto gada pārskatu likumu",  MK noteikumu Nr.775 "Gada pārskatu un konsolidēto gada pārskatu likuma piemērošanas noteikumi" un MK noteikumu Nr.399 "Par sabiedrību sagatavoto finanšu pārskatu ... elektroniskā noraksta formu"</t>
  </si>
  <si>
    <t>Kā labāka prakse šī gada pārskata sastādīšanā piemēroti  Latvijas grāmatvedības standarti.</t>
  </si>
  <si>
    <t>Peļņas un zaudējumu aprēķins ir sagatavots atbilstoši apgrozījuma izmaksu metodei.</t>
  </si>
  <si>
    <t>Naudas plūsmas pārskats sastādīts pēc netiešās metodes.</t>
  </si>
  <si>
    <t>Finansu pārskats sniedz patiesu un skaidru priekšstatu par uzņēmuma līdzekļiem, saistībām, finansiālo</t>
  </si>
  <si>
    <t xml:space="preserve"> stāvokli un peļņu vai zaudējumiem.</t>
  </si>
  <si>
    <t>Grāmatvedības politika nodrošina, ka finansu pārskats sniedz informāciju, kas:</t>
  </si>
  <si>
    <t>1. Ir atbilstoša finansu pārskatu lietotājiem, lai pieņemtu lēmumus.</t>
  </si>
  <si>
    <t>2. Ir ticama tā, ka pārskati:</t>
  </si>
  <si>
    <t xml:space="preserve">* pareizi atklāj uzņēmuma rezultātus un finansiālo stāvokli- atklāj ne tikai darījumu juridisko formu , bet </t>
  </si>
  <si>
    <t>arī to ekonomisko  būtību, ir neitrāli, t.i. nav subjektīvi, ir piesardzīgi;</t>
  </si>
  <si>
    <t>* ir pilnīgi visos būtiskajos aspektos.</t>
  </si>
  <si>
    <t>Grāmatvedības politikas maiņa</t>
  </si>
  <si>
    <t>Sabiedrība maina grāmatvedības politiku tikai tad, ja:</t>
  </si>
  <si>
    <t>a) ir mainījies normatīvais regulējums;</t>
  </si>
  <si>
    <t>b) saistībā ar apstākļu maiņu līdzšinējās grāmatvedības polītikas piemērošana vairs neatbilst  likuma prasibai par patiesu un skaidru priekšstatu.</t>
  </si>
  <si>
    <t>Grāmatvedības politikas maiņu piemēro ar atpakaļejošu spēku, uzņēmums labo katra ietekmētā pašu kapitāla posteņa atlikumu visos finanšu pārskatā uzrādītājos iepriekšējos periodos, kā arī pārējos salīdzināmos rādītājus par visiem uzrādītajiem iepriekšējiem periodiem tā, it kā jaunā grāmatvedības politika būtu piemērota vienmēr, izņemot, ja praktiski nav iespējams noteikt šīs grāmatvedības politikas maiņas ietekmi uz katru iepriekšējo periodu un tās kopējo ietekmi.</t>
  </si>
  <si>
    <t>Kļūdu labojumi</t>
  </si>
  <si>
    <t>Būtiskas iepriekšējo periodu kļūdas uzņēmums labo ar atpakaļejošu spēku pirmajos finanšu pārskatos, kas apstiprināti publiskošanai pēc šo kļūdu atklāšanas:</t>
  </si>
  <si>
    <t>1. labojot salīzdināmos rādītājus par tiem periodiem, kuros kļūda radusies, vai</t>
  </si>
  <si>
    <t>2. ja kļūda radusies pirms senākā finanšu pārskatā uzrādītā perioda, labojot senākā uzrādītā perioda sākuma aktīvu, saistību un pašu kapitāla atlikumus.</t>
  </si>
  <si>
    <t>Pielietotie grāmatvedības principi</t>
  </si>
  <si>
    <t>Gada parskata posteņi novērtēti atbilstoši šādiem grāmatvedības principiem:</t>
  </si>
  <si>
    <t>a) Pieņemts, ka uzņēmums darbosies arī turpmāk.</t>
  </si>
  <si>
    <t>b) Izmatotas tās pašas novērtēšanas metodes, kas izmantotas iepriekšējā pārskata gadā.</t>
  </si>
  <si>
    <t>c) Posteņu novērtēšana veikta ar pienācīgu piesardzību, ievērojot šādus nosacījumus:</t>
  </si>
  <si>
    <t>- pārskatā iekļauta tikai līdz bilances sastādīšanas dienai  iegūtā peļņa;</t>
  </si>
  <si>
    <t xml:space="preserve">- ņemtas vērā visas paredzamās riska summas un zaudējumi, kas radušies pārskata gadā, </t>
  </si>
  <si>
    <t xml:space="preserve">vai iepriekšējos gados, arī tad, ja tie kļuvuši zināmi laika posmā starp bilances datumu un </t>
  </si>
  <si>
    <t xml:space="preserve"> gada pārskata sastādīšanas dienu;</t>
  </si>
  <si>
    <t>- aprēķinātas un ņemtas vērā visas vērtību samazināšanas un nolietojuma summas, neatkarīgi</t>
  </si>
  <si>
    <t xml:space="preserve"> no tā vai pārskata gads tiek noslēgts ar peļņu vai zaudējumiem.</t>
  </si>
  <si>
    <t xml:space="preserve">d) peļņas vai zaudējumu aprēķinā ietverti ar pārskata gadu saistītie ieņēmumi un izmaksas neatkarīgi no </t>
  </si>
  <si>
    <t>maksājuma datuma un rēķina saņemšanas vai izrakstīšanas datuma. Izmaksas ir saskaņotas ar</t>
  </si>
  <si>
    <t xml:space="preserve">  ieņēmumiem attiecīgajos pārskata  periodos.</t>
  </si>
  <si>
    <t>e) Aktīva un pasīva posteņu sastavdaļas novētrētas atsevišķi.</t>
  </si>
  <si>
    <t>f) pārskata gada sākuma bilance saskan ar iepriekšējā gada slēguma bilanci.</t>
  </si>
  <si>
    <t>g) Norādīti visi posteņi, kuri būtiski ietekmē gada pārskata lietotāju novertējumu vai lēmumu pieņemšanu.</t>
  </si>
  <si>
    <t xml:space="preserve">h) Saimnieciskie darījumi gada pārskatā atspoguļoti, ņemot vērā to ekonomisko saturu un būtību, nevis </t>
  </si>
  <si>
    <t xml:space="preserve"> juridisko  formu.</t>
  </si>
  <si>
    <t>Pārskata periods</t>
  </si>
  <si>
    <t>Gada pārskata periods bija 12 meneši, no 01.01.2016. līdz 31.12.2016.</t>
  </si>
  <si>
    <t>12 mēneši. Kā arī jāpaskaidro fakts, ja iepriekšējā finansu pārskata rezultāti nav salīdzināmi ar pārskata</t>
  </si>
  <si>
    <t>perioda pārskata rezultātiem.</t>
  </si>
  <si>
    <t>Naudas vērtība un ārvalstu valūtas pārvērtēšana</t>
  </si>
  <si>
    <t>Šajos finansu pārskatos atspoguļotie radītāji ir izteikti Latvijas nacionālajā valūtā - eiro (EUR).</t>
  </si>
  <si>
    <t xml:space="preserve">Visi monetārie aktīvu un pasīvu posteņi pārrēķināti eiro pēc ECB  noteiktā kursa pārskata </t>
  </si>
  <si>
    <t>gada pēdējā dienā.</t>
  </si>
  <si>
    <t>Ārvalstu valūtu kursi pārskata perioda beigās pēdējo divu gadu laikā bija sekojoši:</t>
  </si>
  <si>
    <t>31.12.2016.</t>
  </si>
  <si>
    <t xml:space="preserve">Ārvalstu valūtas kursu svārstību rezultātā gūtā peļņa vai zaudējumi ir atspoguļoti attiecīgā perioda peļņas </t>
  </si>
  <si>
    <t>vai zaudējumu aprēķinā.</t>
  </si>
  <si>
    <t>Ilgtermina  finanšu ieguldījumi.</t>
  </si>
  <si>
    <t xml:space="preserve">Sabiedrība iegūtās savas akcijas vai daļa snorada bilances postenī"Pašu akcijas vai daļas", bet iegūto </t>
  </si>
  <si>
    <t xml:space="preserve">līdzdalību meitas sabiedrības vai mātes sabiedrības pamatkapitālā norāda bilances postenī" Līdzdalība </t>
  </si>
  <si>
    <t>radniecīgo sabiedrību kapitālā".</t>
  </si>
  <si>
    <t xml:space="preserve">Sabiedrība ieguto līdzdalību asociētās sabiedrības pamatkapitālā norāda bilances postenī ´Līdzdaļiba </t>
  </si>
  <si>
    <t>asociēto  sabiedrību kapitālā, bet pārējo līdzdalību citas sabiedrības pamatkapitālā  norāda bilances postenī</t>
  </si>
  <si>
    <t>"Pārejie vērstspapīri un ieguldījumi". Ieguldījumi sabiedrības kapitālā tiek uzskaitīti pēc izmaksām.</t>
  </si>
  <si>
    <t>Ilgtermiņa un īstermiņa posteņi</t>
  </si>
  <si>
    <t>Īstermiņa aktīvos ir uzrādītas aktīvu summas:</t>
  </si>
  <si>
    <t>* kurus paredzēts realizēt vai patērēt uzņēmuma parastā darbības cikla ietvāros;</t>
  </si>
  <si>
    <t xml:space="preserve">*kurus tur galvenokārt tirdzniecības nolūkiem vai īslaicīgi un paredz realizēt divpadsmit mēnešos pēc </t>
  </si>
  <si>
    <t>bilances datuma;</t>
  </si>
  <si>
    <t>* tā ir nauda vai tās ekvivalents, kam ir neierobežotas lietošanas iespējas.</t>
  </si>
  <si>
    <t>Pārējie aktīvi ir klasificēti kā ilgtermiņa.</t>
  </si>
  <si>
    <t>Īstermiņa saistības ir uzrādītas saistību summas:</t>
  </si>
  <si>
    <t>* par kurām paredzēts norēķināties uzņēmuma parastā darbības cikla ietvaros;</t>
  </si>
  <si>
    <t>* par tām jānorēķinās ne vēlāk kā divpadsmit mēnešos pēc bilances datuma.</t>
  </si>
  <si>
    <t>Pārējās saistības ir klasificētas kā ilgtermiņa.</t>
  </si>
  <si>
    <t xml:space="preserve">Uzņēmums ilgtermiņa saistības ieskaita arī tādas summas, kuru maksāšanas termiņš ir mazāks par </t>
  </si>
  <si>
    <t>vienu gadu, ja:</t>
  </si>
  <si>
    <t>* sākotnējais saistību termiņš bija ilgāks par vienu gadu;</t>
  </si>
  <si>
    <t>Nauda un naudas ekvivalenti</t>
  </si>
  <si>
    <t>Nauda un naudas ekvivalenti sastāv no naudas kasē un tekošo bankas kontu atlikumiem.</t>
  </si>
  <si>
    <t>Ieguldījumi koncerna meitas un asociēto sabiedrību kapitālos</t>
  </si>
  <si>
    <t>Ieguldījumi koncerna meitas un asociēto uzņēmumu kapitālos tiek uzskaitīti pēc izmaksām. Uzņēmums atzīst ienākumus tikai tad, ja</t>
  </si>
  <si>
    <t>tas no sava meitas vai asociētā uzņēmuma saņem pēc iegādes datuma radušās uzkrātās peļņas sadali. Sanemto sadali, kas</t>
  </si>
  <si>
    <t>pārsniedz šo peļņu, uzskata par ieguldījuma atgūšanu un grāmato kā ieguldījuma izmaksu samazinājumu.</t>
  </si>
  <si>
    <t>Ja pastāv objektīvi pierādījumi tam, ka ieguldījuma koncerna meitas vai asociēto uzņēmumu kapitālā vērtība ir samazinājusies, tad zaudējumu no vērtības  samazināšanās summu aprēķina kā starpību starp ieguldījuma uzskaites summu un tā atgūstamo summu</t>
  </si>
  <si>
    <t>Atgūstamo summu nosaka kā lielāko no šādiem diviem rādītājiem-ieguldījuma patiesās vērtības, no kuras atskaitītas pārdošanas izmaksas, un lietošanas vērtības. Zaudējumi no ieguldījuma vērtības samazināšanās var tikt  apvērsti,, ja pēc tam, kad pēdējo reizi tika atzīti zaudējumi no vērtības samazināšanās, ir mainījušās aplēses, kas tika izmantotas vērtības samazinājuma noteikšanai</t>
  </si>
  <si>
    <t xml:space="preserve"> Pamatlīdzekļi</t>
  </si>
  <si>
    <t xml:space="preserve"> Pamatlīdzekļi — kustamas vai nekustamas ķermeniskas lietas, kuras atbilst visiem šādiem klasifikācijas kritērijiem: a) tās sabiedrība tur kā īpašnieks vai kā nomnieks saskaņā ar finanšu nomu, lai izmantotu preču ražošanai, pakalpojumu sniegšanai, iznomāšanai vai administratīvā nolūkā (sabiedrības pārvaldes vajadzībām vai citām vajadzībām, piemēram, citu pamatlīdzekļu darbības uzturēšanai, sabiedrības pamatdarbībai būtisku darba drošības vai vides aizsardzības prasību izpildes nodrošināšanai),</t>
  </si>
  <si>
    <t>b) tās sabiedrība paredz izmantot ilgāk par vienu gadu un sagaida, ka no šo lietu turēšanas tiks saņemti saimnieciskie labumi,</t>
  </si>
  <si>
    <t>c) tās nav iegādātas un netiek turētas pārdošanai,</t>
  </si>
  <si>
    <t>d) to lietderīgās lietošanas laiks ir ilgāks nekā viens parastās darbības cikls;</t>
  </si>
  <si>
    <t xml:space="preserve">Pamatlīdzekli pieņem grāmatvedības uzskaitē atbilstoši tā sākotnējai vērtībai - iegādes izmaksām vai ražošanas pašizmaksai. Pamatlīdzekļa iegādes izmaksās iekļauj uz pamatlīdzekli tieši attiecināmās izmaksas. </t>
  </si>
  <si>
    <t xml:space="preserve">Pamatlīdzekļa sākotnējo uzskaites vērtību pakāpeniski noraksta tā lietderīgās lietošanas laikā, izmantojot lineāro metodi. </t>
  </si>
  <si>
    <t>vai cita metode</t>
  </si>
  <si>
    <t>Pamatlīdzekli novērtē atbilstoši zemākajai vērtībai, ja ir ievēroti abi šie nosacījumi: pamatlīdzekļa vērtība bilances datumā ir zemāka par summu, kas aprēķināta, no tā sākotnējās vērtības atskaitot uzkrāto nolietojumu; sagaidāms, ka vērtības samazinājums būs ilgstošs. Par uzkrāto nolietojumu uzskaita nolietojumu, kas pamatlīdzeklim aprēķināts no datuma, kad to iespējams izmantot paredzētajiem mērķiem vai no nākamā mēneša pirmā datuma pēc tā mēneša, kad pamatlīdzekli iespējams izmantot.</t>
  </si>
  <si>
    <t xml:space="preserve">Pamatlīdzekļa vērtības samazinājumu noraksta izdevumos tajā pārskata gadā, kurā tas konstatēts. </t>
  </si>
  <si>
    <t>Pamatlīdzekli, kura vērtība ir būtiski lielāka par tā sākotnējo vērtību vai novērtējumu iepriekšējā gada bilancē, var pārvērtēt atbilstoši augstākai vērtībai, ja var pieņemt, ka vērtības paaugstinājums būs ilgstošs (turpmāk - pārvērtēšanas metode).</t>
  </si>
  <si>
    <r>
      <t xml:space="preserve">Sabiedrība pārvērtē visu pamatlīdzekļu </t>
    </r>
    <r>
      <rPr>
        <u/>
        <sz val="10"/>
        <rFont val="Arial"/>
        <family val="2"/>
        <charset val="204"/>
      </rPr>
      <t>uzskaites grupu</t>
    </r>
    <r>
      <rPr>
        <sz val="10"/>
        <rFont val="Arial"/>
        <family val="2"/>
        <charset val="204"/>
      </rPr>
      <t>, pie kuras pamatlīdzeklis pieder, atbilstoši sabiedrībā noteiktajai grāmatvedības politikai;</t>
    </r>
  </si>
  <si>
    <t xml:space="preserve">Pamatlīdzekļu pārvērtēšanu veic regulāri atkarībā no pārvērtējamo pamatlīdzekļu patiesās vērtības izmaiņām. </t>
  </si>
  <si>
    <t>Pamatlīdzekli bilancē norāda neto vērtībā, kuru aprēķina, no pamatlīdzekļa sākotnējās vērtības vai citas uzskaites vērtības, ar kuru pēc sākotnējās vērtības noteikšanas aizstāj šo vērtību (turpmāk – pamatlīdzekļa uzskaites vērtība), atskaitot uzkrāto nolietojumu un visus veiktos vērtības norakstījumus.</t>
  </si>
  <si>
    <t xml:space="preserve">Pamatlīdzekļa izslēgšanu atspoguļo grāmatvedībā tajā pārskata gadā, kad tas atsavināts vai likvidēts. Ar atsavinātā vai likvidētā pamatlīdzekļa izslēgšanu saistītos ieņēmumus un izmaksas peļņas vai zaudējumu aprēķina posteņos norāda neto vērtībā.  </t>
  </si>
  <si>
    <t>Ja izslēgtais pamatlīdzeklis ir bijis novērtēts, izmantojot pārvērtēšanas metodi, tad, aprēķinot peļņu vai zaudējumus no pamatlīdzekļa izslēgšanas, ņem vērā arī ieņēmumus, kas radušies, izslēdzot no bilances posteņa "Ilgtermiņa ieguldījumu pārvērtēšanas rezerve" šā pamatlīdzekļa vērtības pieauguma summas atlikumu.</t>
  </si>
  <si>
    <t>Nemateriālie ieguldījumi:</t>
  </si>
  <si>
    <t>Nemateriālie ieguldījumi- bezķermeniskas lietas, kas nav finanšu aktīvi un atbilst šadiem klasifikācijas kritērijam:</t>
  </si>
  <si>
    <t>a)tās iespējams nošķirt vai atdalīt no sabiedrības un pārdot, nodot, licencēt, iznomāt vai apmainīt,</t>
  </si>
  <si>
    <t>b) ir ticams, ka sabiedrība ieplūdīs nākotnes saimnieciskie labumi, kas attiecināmi uz šo aktīvu;</t>
  </si>
  <si>
    <t>c) tās sabiedrība  paredz izmantot ilgāk par vienu gadu.</t>
  </si>
  <si>
    <t>Tikai par atlīdzību iegūtas tiesības  parādītas nemateriālo ieguldījumu postenī "Koncesijas, patenti, licences, preču zīmes un tamlīdzīgas tiesības".</t>
  </si>
  <si>
    <t>Nemateriāla aktīva uzskaites vērtība ir tā iegādes cena mīnus uzkrātais nolietojums.</t>
  </si>
  <si>
    <t>Nemateriālais aktīvs ar ierobežotu lietderīgās lietošanas laiku tiek sistematiski nolietots aplēstajā</t>
  </si>
  <si>
    <t xml:space="preserve"> lietderīgās izmantošanas  laikā. Nemateriālais aktīvs ar neierobežoto lietderīgās izmantošanas laiku ir</t>
  </si>
  <si>
    <t xml:space="preserve"> katru gadu pārbaudīts un sākotnējo vērtību noraksta pakāpeniski, sadalot pa gadiem laikaposmā, kas nav ilgāks par 10 gadiem</t>
  </si>
  <si>
    <t>Ilgtermiņa ieguldījumi nomātajos pamatlīdzekļos.</t>
  </si>
  <si>
    <t>Nomāto pamatlīdzekļu kapitālā remonta izmaksas  tiek norakstītas pēc lineārās metodes nomas perioda laikā.</t>
  </si>
  <si>
    <t>ja ir</t>
  </si>
  <si>
    <t>Noma ar izpirkumu (finanšu līzings)</t>
  </si>
  <si>
    <t>Gadījumos, kad pamatlīdzekļi, kas iegūti nomā ar izpirkumu (finanšu līzingā), saistībā ar kuriem sabiedrībam pāriet visi riski un atlīdzība, kas raksturīga īpašumtirsībām, tiek uzskatīti par sabiedrība aktīviem tādāvērtībā, par kādu tos varētu iegādāties ar tūlitējo samaksu. Līzinga procentu maksājumi</t>
  </si>
  <si>
    <t>un tiem pielīdzināmi maksājumi tiek iekļauti tā perioda peļņa vai zaudējumu aprēķinā, kurā tie ir radušies.</t>
  </si>
  <si>
    <t>Krājumu novērtēšana</t>
  </si>
  <si>
    <t xml:space="preserve">Krājumu novērtēti izmantojot FIFO metodi vai Vidējo svērto cenu metode. Krājumi bilancē uzrādīti to iegādes pašizmaksā. </t>
  </si>
  <si>
    <t xml:space="preserve">Nepieciešamības gadījumā novecojušo, lēna apgrozījuma vai bojāto krājumu vērtība ir norakstīta, vai tiem </t>
  </si>
  <si>
    <t>izveidoti uzkrājumi. Krājumu atlikumi pārbaudīti gada inventarizācijā.</t>
  </si>
  <si>
    <t>Krājumu vērtības samazinājuma korekciju summas atzīst par izmaksām tajā pārskata gadā, kurā konstatēts attiecīgais krājumu vērtības samazinājums.Pārdoto krājumu vienību uzskaites vērtību atzīst par izmaksām tajā pārskata gadā, kurā atzīt attiecīgo krājumu pārdošanas ieņēmumi.</t>
  </si>
  <si>
    <t>Debitoru parādi</t>
  </si>
  <si>
    <t xml:space="preserve">Debitoru parādi bilancē tiek uzrādīti neto vērtībā, no sākotnējās vērtības atskaitot speciālos uzkrājumus </t>
  </si>
  <si>
    <t xml:space="preserve">šaubīgiem un bezcerīgiem debitoru parādiem. Uzkrājumi šaubīgiem un bezcerīgiem debitoru parādiem </t>
  </si>
  <si>
    <t>tiek veidoti gadījumos, kad vadība uzskata, ka šo debitoru parādu atgūšana ir apšaubāma.</t>
  </si>
  <si>
    <t>Uzkrātie ieņēmumi.</t>
  </si>
  <si>
    <t>Bilances postenī "Uzkrātie ieņēmumi" norāda skaidri zināmās norēķinu summas ar pircējiem unpasūtītājiem par preču piegādi vai pakalpojumu sniegšanu pārskata gadā, attiecībā uz kuriem saskaņā ar līgumu nosacījumiem bilances datumā vēl nav pienācis maksāšanai paredzētā attaisnojuma dokumenta iesniegšanas termiņš.Šīs norēķinu summas aprēķina, pamatojoties uz attiecīgajā līgumā noteikto cunu un faktisko preču piegādi vai pakalpojumu sniegšanu apliecinošiem dokumentiem.</t>
  </si>
  <si>
    <t>Nākamo periodu izmaksas.</t>
  </si>
  <si>
    <t>Maksājumus, kas izdarīti  pirms bilances datuma, bet attiecas uz nākamajiem pārskata gadiem, norāda bilances postenī "Nākamo periodu izmaksas".</t>
  </si>
  <si>
    <t xml:space="preserve">Pārdošanai turētie ilgtermiņa ieguldījumi </t>
  </si>
  <si>
    <t>Pārdošanai turēti ilgtermiņa ieguldījumi ir atzīti  tādi ilgtermiņa ieguldījumu objekti, kuru bilances vērtība tiks atgūta pārdošanas darījumā, nevis turpmākas izmantošanas gaitā un kuri atbilst abiem šādiem klasifikācijas kritērijiem:</t>
  </si>
  <si>
    <t>1) šie objekti to pašreizējā stāvoklī ir pieejami tūlītējai pārdošanai un pakļauti tikai parastiem šādu objektu pārdošanas nosacījumiem;</t>
  </si>
  <si>
    <t>2) to pārdošana ir ticama (pamatojoties uz vadības lēmumu par šo objektu pārdošanu, ir uzsākts pārdošanas process, un ir pārliecība par tā pabeigšanu gada laikā no šā procesa uzsākšanas dienas).</t>
  </si>
  <si>
    <t>Nodokļi un atliktā nodokļa saistības.</t>
  </si>
  <si>
    <t xml:space="preserve">Pārskata gada uzņēmumu ienākuma nodokļa izmaksas ir iekļautas finanšu pārskatā, pamatojoties uz </t>
  </si>
  <si>
    <t>vadības saskaņā ar Latvijas Republikas nodokļu likumdošanu veiktajiem aprēķiniem.</t>
  </si>
  <si>
    <t>Ja sabiedrība, uzsākot likuma piemērošanu, pārtrauc bilanče norādīt citu aktīva vai pasīva posteni "Atliktā</t>
  </si>
  <si>
    <t>nodokļa saistības ", tā attiecīgo posteni pārklasificē pārskata gadā, ņemot vērā šajū posteni norāditās summas saimniecisko saturu un būtību atlikuma summu pārklasificē par iepriekšējo gadu nesadalīto peļņu,</t>
  </si>
  <si>
    <t>nelabojot iepriekšējā gada bilances atlikumus.</t>
  </si>
  <si>
    <t>Saistītās puses</t>
  </si>
  <si>
    <t xml:space="preserve">Par saistītajām pusēm tiek uzskatīti Uzņēmuma dalībnieki, Valdes locekļi, viņu tuvi ģimenes locekļi un </t>
  </si>
  <si>
    <t>uzņēmumi, kuros minētajām personām ir kontrole vai būtiska ietekme.</t>
  </si>
  <si>
    <t xml:space="preserve">Uzkrājumi </t>
  </si>
  <si>
    <t>Uzkrājumi ir paredzēti, lai segtu noteikta veida saistības, kuras attiecas uz pārskata gadu vai iepriekšējiem gadiem un gada pārskata sastādīšanas laikā ir paredzamas vai zināmas, bet kuru apjoms vai konkrētu saistību rašanās vai segšanas datums nav skaidri zināms</t>
  </si>
  <si>
    <t>Uzkrātas saistības</t>
  </si>
  <si>
    <t xml:space="preserve">Bilances postenī "Uzkrātas saistības" norāda skaidri zināmās summas pret preču piegātājiem un </t>
  </si>
  <si>
    <t>pakalpojumu sniedzējiem par pārskata gadā saņemtajām precēm vai pakalpojumiem, par kuriem piegādes, pirkuma vai līguma nosacijumu vai citu iemeslu dēļ bilances datumā vēl nav saņemts maksāšanai paredzēts attiecīgs attaisnojuma dokuments (rēķins).</t>
  </si>
  <si>
    <t>Ilgtermiņa ieguldījumu pārvērtēšanas rezerve</t>
  </si>
  <si>
    <t>Ja pamatlīdzekļa bilances vērtību pārvērtēšanas dēļ palielina, šādas pārvērtēšanas dēļ radušos vērtības pieaugumu iegrāmato pašu kapitāla postenī "Ilgtermiņa ieguldījumu pārvērtēšanas rezerve". Ja pārvērtēšanas dēļ radies vērtības pieaugums kompensē tā paša pamatlīdzekļa pārvērtēšanas samazinājumu, kas iepriekšējos pārskata periodos atzīts par izmaksām peļņas vai zaudējumu aprēķinā, tad pārvērtēšanas dēļ radušais vērtības pieaugumu atzīst par ieņēmumiem pārskata perioda peļņas vai zaudējumu aprēķinā.</t>
  </si>
  <si>
    <t>Ja pamatlīdzekļa bilances vērtību pārvērtēšanas dēļ samazina, samazinājumu atzīst par izmaksām pārskata perioda peļņas vai zaudējumu aprēķinā. Ja samazinājums nepārsniedz tā paša pamatlīdzekļa vērtības pieaugumu, kas iepriekšējos periodos atzīts postenī "Ilgtermiņa ieguldījumu pārvērtēšanas rezerve", tad vērtības samazinājumu atskaita no posteņa "Ilgtermiņa ieguldījumu pārvērtēšanas rezerve".</t>
  </si>
  <si>
    <t xml:space="preserve"> Sabiedrība uz pārvērtēto pamatlīdzekli attiecināmu pārvērtēšanas rezervi turpmāk samazina vienlaikus ar ša pamatlidzekļa ikgadējā nolietojuma aprēķināšanu, tad minētās rezerves atlikumu samazinā, to pakāpeniski iekļaujot ieņēmumos peļņas vai zaudējumu aprēķinā ša pamatlīdzekļa atlikušajā lietderīgās lietošanas laikā. Pārertēšanas rezerves samazinājumu ietver peļņas vai zaudejumu aprēķinā ka ieņēmumus tajā pārskata gadā, kurā šāds samazinājums veikts.</t>
  </si>
  <si>
    <t>Nekustamā  īpašuma objektu vērtību atbilstoši zemākai vai augstākai vērtībai var noteikt sertificēts nekustamā īpašuma vērtētājs.</t>
  </si>
  <si>
    <t>Ilgtermiņa ieguldījumu pārvērtēšanas rezervi nedrīkst izmaksāt, sadalīt dividendēs vai izlietot zaudējumu segšanai, pamatkapitāla palielināšanai, citu rezervju veidošanai vai citiem mērķiem.</t>
  </si>
  <si>
    <t>Nākamo periodu ieņēmumi.</t>
  </si>
  <si>
    <t>Bilances postenī "Nākamo periodu ieņēmumi" norāda  no valsts,pašvaldības, ārvalst, Eiropas Savienības, citas organizācijas  saņemtu finanšu palīdzību, kas izpaužas kā tiešais naudas maksājums, ja nauda paredzēta ilgtermiņa ieguldījumu objekta iegādei, izveidošanai vai būvniecībai, nauda tiks izlietota tikai nākamajā pārskata gadā, ja nosacījums netiks izpildīts, nauda nākamajos gados būs jāatmaksā.</t>
  </si>
  <si>
    <t>Bilances postenī "Nākamo periodu ieņēmumi" norādīto saņemtās finanšu palīdzības iekļauj attiecīgo pārskata gadu ieņēmumos:</t>
  </si>
  <si>
    <t>1. Ja saņemtā finanšu palīdzība pilnībā sedz tikai daļu no minētā objekta vērtības,-atbilstoši tām šā objekta kārtējā gada nolietojuma un vērtības norākstījumu summām;</t>
  </si>
  <si>
    <t>2.Ja saņemtā  finanšu palīdzība  sedz tikai daļu no minētā objekta vēribas,- atbilstoši tām šā objekta kārtējā gada nolietojuma un vērtības norakstījumu summu daļām, kuras attiecas uz saņemto finanšu palīdzību.</t>
  </si>
  <si>
    <t>Nākamo periodu ieņēmumi norāda bilancē attiecīgi ilgtermiņa vai īstermiņa kreditoru sastāva.</t>
  </si>
  <si>
    <t>Ieņēmumu atzīšana</t>
  </si>
  <si>
    <t xml:space="preserve"> Ieņēmumos iekļauj  parastā  darbībā  gūtos  saimnieciskos  labumus, kurus saņēmis vai saņems pats </t>
  </si>
  <si>
    <t>uzņēmums</t>
  </si>
  <si>
    <t>Ieņēmumus no preču pārdošanas atzīst  tad, ja ir ievēroti visi  šādi nosacījumi:</t>
  </si>
  <si>
    <t xml:space="preserve">1. uzņēmums ir nodevis  pircējam nozīmīgus īpašuma  tiesībām uz precēm raksturīgos riskus un </t>
  </si>
  <si>
    <t>atlīdzības;</t>
  </si>
  <si>
    <t>2. uzņēmums nepatur turpmākās ar īpašuma tiesībām  saistītās pārvaldīšanas tiesības un reālu kontroli</t>
  </si>
  <si>
    <t xml:space="preserve"> pār  precēm;</t>
  </si>
  <si>
    <t>3. var ticami novērtēt ieņēmumu summu;</t>
  </si>
  <si>
    <t>4. ir  ticams,  ka  uzņēmums saņems  ar  darījumu  saistītos saimnieciskos labumus;</t>
  </si>
  <si>
    <t>5. var ticami  novērtēt izmaksas, kas  radušās vai  radīsies saistībā ar darījumu</t>
  </si>
  <si>
    <r>
      <t>Pakalpojumu sniegšanas darījuma rezultātu</t>
    </r>
    <r>
      <rPr>
        <sz val="10"/>
        <rFont val="Arial"/>
        <family val="2"/>
        <charset val="204"/>
      </rPr>
      <t xml:space="preserve">,  ar šo  darījumu  saistītos  ieņēmumus  atzīst,  ņemot  vērā  </t>
    </r>
  </si>
  <si>
    <t>to,   kādā pakalpojumu sniegšanas izpildes pakāpē darījums ir bilances  datumā.</t>
  </si>
  <si>
    <t>Pakalpojumu sniegšanas darījuma iznākumu var ticami aplēst, ja  tiek ievēroti visi šādi nosacījumi:</t>
  </si>
  <si>
    <t>1. Var ticami novērtēt ieņēmumu summu;</t>
  </si>
  <si>
    <t>2. Ir  ticams,  ka  uzņēmums saņems  ar  darījumu  saistītos saimnieciskos labumus</t>
  </si>
  <si>
    <t>3. Var  ticami  novērtēt,  kāds  ir  pakalpojumu  sniegšanas izpildes apjoms procentos bilances datumā;</t>
  </si>
  <si>
    <t xml:space="preserve">4. Var ticami novērtēt esošās darījuma izmaksas un izmaksas, kas būs nepieciešamas darījuma </t>
  </si>
  <si>
    <t>pabeigšanai.</t>
  </si>
  <si>
    <r>
      <t xml:space="preserve">Ieņēmumus, kas rodas, ja  citas personas  lieto uzņēmuma aktīvus </t>
    </r>
    <r>
      <rPr>
        <sz val="10"/>
        <rFont val="Arial"/>
        <family val="2"/>
        <charset val="204"/>
      </rPr>
      <t xml:space="preserve"> un tādēļ  saņem  procentus,  autoratlīdzības  vai  dividendes,  atzīst,  ja:</t>
    </r>
  </si>
  <si>
    <t>1. Ir  ticams,  ka  uzņēmums saņems  ar  darījumu  saistītos saimnieciskos labumus;</t>
  </si>
  <si>
    <t>2. Var ticami novērtēt ieņēmumu summu.</t>
  </si>
  <si>
    <t>Ieņēmumus atzīst, piemērojot šādas metodes:</t>
  </si>
  <si>
    <t xml:space="preserve"> procentus  atzīst,  pamatojoties uz  proporcionālu  laika sadalījumu, ņemot vērā aktīva faktisko </t>
  </si>
  <si>
    <t xml:space="preserve"> ienesīgumu; autoratlīdzības atzīst pēc uzkrāšanas principa saskaņā ar attiecīgo līgumu;</t>
  </si>
  <si>
    <t xml:space="preserve"> dividendes  atzīst  tad, kad  uzņēmumam  rodas  likumīgas tiesības tās saņemt.</t>
  </si>
  <si>
    <t xml:space="preserve">    Ar ilgtermiņa līgumu saistītu ieņēmumu un izdevumu atzīšana</t>
  </si>
  <si>
    <t xml:space="preserve">Ja ilgtermiņa līguma rezultātu ir iespējams ticami aplēst, ar šādulīgumu  saistītos  ieņēmumus   un  izmaksas  atzīst  attiecīgi par ieņēmumiem  un izdevumiem,  ņemot  vērā līgumdarba  izpildes  apjomu procentos bilances datumā. </t>
  </si>
  <si>
    <t>Gaidāmos zaudējumus no ilgtermiņa  līguma uzreiz atzīst par izdevumiem.</t>
  </si>
  <si>
    <r>
      <t>Nemainīgas cenas līguma</t>
    </r>
    <r>
      <rPr>
        <sz val="10"/>
        <rFont val="Arial"/>
        <family val="2"/>
        <charset val="204"/>
      </rPr>
      <t xml:space="preserve"> gadījumā ilgtermiņa līguma rezultātu iespējams ticami aplēst, ja ir izpildīti šādi nosacījumi:</t>
    </r>
  </si>
  <si>
    <t>1. Kopējos ar līgumu saistītos ieņēmumus var ticami aplēst;</t>
  </si>
  <si>
    <t>2. Ir  ticams, ka  ar  līgumu saistītie  ekonomiskie  labumi ieplūdīs uzņēmumā;</t>
  </si>
  <si>
    <t>3. Bilances  datumā  var  ticami  novērtēt  gan  ar   līgumu saistītās izmaksas, gan līgumdarba izpildes apjomu procentos; un</t>
  </si>
  <si>
    <t>4. Izmaksas, kuras  ir attiecināmas uz  līgumu, var  skaidri identificēt un  ticami aplēst  tā,  lai faktiski  radušās ar  līgumu saistītās izmaksas varētu salīdzināt ar iepriekšējām aplēsēm.</t>
  </si>
  <si>
    <r>
      <t>Izmaksu ar uzcenojumu  līguma</t>
    </r>
    <r>
      <rPr>
        <sz val="10"/>
        <rFont val="Arial"/>
        <family val="2"/>
        <charset val="204"/>
      </rPr>
      <t xml:space="preserve"> gadījumā  ilgtermiņa līguma  rezultātu iespējams ticami aplēst, ja ir izpildīti šādi nosacījumi:</t>
    </r>
  </si>
  <si>
    <t>1. Ir  ticams, ka  ar  līgumu saistītie  ekonomiskie  labumi ieplūdīs uzņēmumā; un</t>
  </si>
  <si>
    <t>2. Var  skaidri identificēt  un  ticami novērtēt  ar  līgumu  saistītās izmaksas, kuras ir attiecināmas uz līgumu.</t>
  </si>
  <si>
    <t>Ja rodas šaubas par ieņēmumos  jau atzītas summas atgūšanu,  šaubīgo summu  atzīst  kā  izdevumus,  nevis  koriģē  ar  līgumu saistītos ieņēmumus.</t>
  </si>
  <si>
    <t>Lai noteiktu līgumdarbu izpildes apjomu procentos, uzņēmums  izmanto tādu metodi, kas ļauj ticami novērtēt paveikto līgumdarbu.  Atkarībā no līguma veida var pielietot šādas metodes:( izvēlētes)</t>
  </si>
  <si>
    <t>1. Nosakot līdz  šim veiktā līguma  darba izmaksu  attiecību pret aplēstajām līguma kopējām izmaksām;</t>
  </si>
  <si>
    <t>2. Apsekojot padarītā darba rezultātus dabā un konstatējot fiziski nosakāmas līguma darba daļas pabeigšanu.</t>
  </si>
  <si>
    <t>Izdevumi.</t>
  </si>
  <si>
    <t>Bilances un peļņas vai zaudējumu aprēķina posteņos summas norāda pēc uzkrāšanas principa,proti, izdevumus norāds, ņemot vērā to rašanās laiku,nevis naudas izdošanas laiku.</t>
  </si>
  <si>
    <t>Postenī "Pārdotās produkcijas ražošanas pašizmaksa, pārdoto preču vai sniegto pakalpojumu iegādes izmaksas" norāda neto apgrozījuma gūšanai pārdoto preču iegādes izmaksas un pārdotās produkcijas</t>
  </si>
  <si>
    <t>vai sniegto pakalpojumu ražošanas pašizmaksu.</t>
  </si>
  <si>
    <t>Posteņos"Pārdošanas izmaksas" un "Administrācijas izmaksas" iekļauj attiecīgo daļu no personāla izmaksām, materiālu izmaksām, pamatlīdzekļu un nemateriālo ieguldījumu vērtības samazinājuma</t>
  </si>
  <si>
    <t>korekcijām un pārējām saimnieciskās darbības izmaksām, kuras attiecas uz pārskata gadu.</t>
  </si>
  <si>
    <t>Postenī "Pārdošanas izmaksas" norāda to daļu no izmaksām, kuras radušās produkcijas vai preču pārdošanas, tramsportēšanas vai uzglabāšanas procesā vai kuras nepieciešanas, lai veicinātu preču un pakalpojumu pārdošanu.</t>
  </si>
  <si>
    <t>Postenī "Administrācijas izmaksas" norāda to daļu no izmaksām, kuras radušās pārskata gadā uzņēmuma</t>
  </si>
  <si>
    <t>vadīšanas, kontroles un administrēšanas procesā.</t>
  </si>
  <si>
    <t>Postenī "Pārējās saimnieciskās darbības izmaksas" iekļauj sabiedrības saimnieciskās darbības izmaksas, kas nav norādītas citos peļņas va zaudējumu aprēķina posteņas un kas ir radušās saimnieciskās darbības</t>
  </si>
  <si>
    <t>rezultātā vai ir ar to saistības, vai izriet tieši no tas (piemēram, radušos zaudējumus no ilgtermiņa ieguldījumu objektu atsavināšanas vai no ārvalstu kursu svārstībam).</t>
  </si>
  <si>
    <t>Skaidrojums par iepriekšējā gada pārskata skaitļu korekcijām.</t>
  </si>
  <si>
    <t>Atbilstoši LR likuma "Gada pārskatu un konsolidēto gada pārskatu likums" un saistošo 22.12.2015. MK noteikumu Nr. 775 "Gada pārskatu un konsolidēto gada pārskatu likuma piemērošanas noteikumi" 3.2. daļas un 15. nodaļas prasībām,  2016.gadā veikta šādu 2015.gada finanšu pārskatu posteņu pārklasifikācija, nelabojot iepriekšējā - 2015.gada, bilances atlikumus:</t>
  </si>
  <si>
    <t xml:space="preserve"> - Atvaļinājumu rezerves, kas iepriekš uzskaitītas postenī “Citi uzkrājumi”, pārklasificētas uz posteni “Uzkrātās saistības” tajā pašā bilances vērtībā,</t>
  </si>
  <si>
    <t xml:space="preserve"> - Atliktais nodoklis, kas iepriekš uzskaitīts postenī "Atliktā nodokļa saistības", pārklasificēts uz posteni “Iepriekšējo gadu nesadalītā peļņa vai nesegtie zaudējumi” tajā pašā bilances vērtībā,</t>
  </si>
  <si>
    <t xml:space="preserve">Sakarā ar PZA shēmas maiņu, tiek mainīti šādi 2015.gada salīdzinošie rādītāji: </t>
  </si>
  <si>
    <t xml:space="preserve"> - Nekustamā īpašuma nodoklis mainot arī no posteņa “Pārējie nodokļi” uz pēc būtības atbilstošam posteņim “Pārējās saimnieciskās darbības izmaksas” :</t>
  </si>
  <si>
    <t>Pirms labojumiem</t>
  </si>
  <si>
    <t>Pēc labojumiem</t>
  </si>
  <si>
    <t xml:space="preserve">Korekcijas </t>
  </si>
  <si>
    <t>Finanšu pārskata postenis</t>
  </si>
  <si>
    <t>31.12.2015.</t>
  </si>
  <si>
    <t>summa</t>
  </si>
  <si>
    <t>Bilancē.</t>
  </si>
  <si>
    <t>Uzkrātās  saistības</t>
  </si>
  <si>
    <t>Peļņas un žaudejumu aprēķins</t>
  </si>
  <si>
    <t>Pārējās saimnieciskās darbības izmaksas</t>
  </si>
  <si>
    <t>Pārējie nodokli</t>
  </si>
  <si>
    <t>Veiktajai pārklasifikācijai un kļūdu korekcijai nav ietekmes uz nodokļiem.</t>
  </si>
  <si>
    <t>no 01.01.2017. līdz 31.12.2017.</t>
  </si>
  <si>
    <t>UZ 31.12.2017.</t>
  </si>
  <si>
    <t>31.12.2017. un 31.12.2016. (pēc apgrozījuma izmaksu metodes)</t>
  </si>
  <si>
    <t>2017.gada 31.decembri</t>
  </si>
  <si>
    <t>Atlikums uz 31.12.2017.</t>
  </si>
  <si>
    <t>Atlikums 31.12. 2017</t>
  </si>
  <si>
    <t>Atlikums 31.12.2017.</t>
  </si>
  <si>
    <t>Ieņēmumi no atkritumu savākšanas</t>
  </si>
  <si>
    <t>Ieņēmumi noSPRK nodevu samazināšanu</t>
  </si>
  <si>
    <t>Poligona slēgšanas un rekultivācijas izmaksas</t>
  </si>
  <si>
    <t>Pārējie kreditori</t>
  </si>
  <si>
    <t>II. Pamatlīdzekļi:</t>
  </si>
  <si>
    <t>I. Nemateriālie ieguldījumi</t>
  </si>
  <si>
    <t>VADĪBAS ZIŅOJUMS</t>
  </si>
  <si>
    <t>Darbības veidi</t>
  </si>
  <si>
    <t xml:space="preserve">Uzņēmuma darbības veids ir atkritumu apglabāšana   </t>
  </si>
  <si>
    <t>NACE 2 kods</t>
  </si>
  <si>
    <t>Sabiedrības darbības apraksts pārskata gadā</t>
  </si>
  <si>
    <t>Pārskata gada pabeigts ar sekojošiem radītājiem:</t>
  </si>
  <si>
    <t>NOVIRZE</t>
  </si>
  <si>
    <t>%</t>
  </si>
  <si>
    <t>Pārdotās produkcijas ražošanas izmaksas</t>
  </si>
  <si>
    <t>Peļņa vai zaudējumi pirms nodokļiem</t>
  </si>
  <si>
    <t>SIA "xxxxx" saīsinātā bilance:</t>
  </si>
  <si>
    <t>1. Ilgtermiņa ieguldījumi</t>
  </si>
  <si>
    <t>2. Apgrozāmie līdzekļi</t>
  </si>
  <si>
    <t xml:space="preserve">   2.1. Krājumi</t>
  </si>
  <si>
    <t xml:space="preserve">   2.2. Debitori</t>
  </si>
  <si>
    <t xml:space="preserve">   2.3. Naudas līdzekļi</t>
  </si>
  <si>
    <t>Kopā aktīvs</t>
  </si>
  <si>
    <t>1. Pašu kapitāls</t>
  </si>
  <si>
    <t>2. Uzkrājumi</t>
  </si>
  <si>
    <t>3. Ilgtermiņa parādi</t>
  </si>
  <si>
    <t>4. Īstermiņa parādi</t>
  </si>
  <si>
    <t>Kopā pasīvs</t>
  </si>
  <si>
    <t>Darbības finanšu radītāji:</t>
  </si>
  <si>
    <t>Pārskata</t>
  </si>
  <si>
    <t>Iepriekšējais</t>
  </si>
  <si>
    <t>Izmaiņas</t>
  </si>
  <si>
    <t>periods</t>
  </si>
  <si>
    <t>(+, -)</t>
  </si>
  <si>
    <t xml:space="preserve">Tekošās likviditātes koeficients </t>
  </si>
  <si>
    <t xml:space="preserve">Absolūtās likviditātes koeficients </t>
  </si>
  <si>
    <t>Kopējās likviditātes koeficients</t>
  </si>
  <si>
    <t>Sabiedrība gada pārskata pielikumos netiek atklāta informācija par partneriem, jo partneru saraksts ir sabiedrības komercnoslēpums un tā atklāšana pielikumos var kaitēt sabiedrības interesēm.</t>
  </si>
  <si>
    <t>Finansu risku vadība</t>
  </si>
  <si>
    <t>Sabiedrība saskaras ar vairākiem finanšu instrumentiem, piemēram, pircēju un pasūtītāju parādi un citi debitori, parādi piegādātājiem un darbuzņēmējiem un pārējie kreditori, kas izriet tieši no tā saimnieciskās darbības.</t>
  </si>
  <si>
    <t>Galvenie finanšu riski, kas saistīti ar Sabiedrības finašu instrumentiem, ir valūtas risks, kredītrisks un likviditātes risks. Sabiedrība ir pakļauta kredītriskam saistībā ar tā pircēju un pasūtītāju parādiem. Sabiedrība kontrolē savu kredītrisku, pastāvīgi izvērtējot klientu parādu atmaksas vēsturi un nosakot kreditēšanas nosacījumus katram klientam atsevišķi. Bez tam Sabiedrība nepārtraukti uzrauga debitoru parādu atlikumus, lai mazinātu neatgūstamo parādu rašanās iespēju. Pircēju un pasūtītāju parādi tiek uzrādīti atgūstamajā vērtībā.</t>
  </si>
  <si>
    <t>Sabiedrība ievēro piesardzīgu likviditātes riska vadību, nodrošinot, ka ir pieejami atbilstoši kredītresursi saistību nokārtošanai noteiktajos termiņos.</t>
  </si>
  <si>
    <t>Sabiedrība kontrolē savu likviditātes risku, uzturot atbilstošu naudas un naudas ekvivalentu daudzumu un nodrošinot atbilstošu finansējumu. Sabiedrības vadība uzskata, ka Sabiedrībai būs pietiekami naudas resursi, lai tās likviditāte nebūtu apdraudēta.</t>
  </si>
  <si>
    <t>Nākotnes perspektīva un sabiedrības attīstība.</t>
  </si>
  <si>
    <t>2017. gadā Sabiedrība plāno turpināt savu darbību izvēlētajā virzienā ar mērķi gūt peļņu.</t>
  </si>
  <si>
    <t>2017. gadā vadība paredz pārdošanas apjoma rentabilitātes pieaugumu, jo ir paredzēts piesaistīt jaunus klientus.</t>
  </si>
  <si>
    <t>Priekšlikumi par uzņēmuma peļņas izlietošanu vai zaudējumu segšanu.</t>
  </si>
  <si>
    <t>SIA "AADSO  " vadība ir atbildīga par sagatavoto gada pārskatu. Gada pārskats sagatavots atbilstoši grāmatvedības ierakstiem un sniedz skaidru un patiesu priekšstatu par sabiedrības finansiālo stāvokli.</t>
  </si>
  <si>
    <t xml:space="preserve">Valdes loceklis __________________Aivars Pudāns   </t>
  </si>
  <si>
    <t xml:space="preserve"> gada </t>
  </si>
  <si>
    <t>2017.gada nesadalīto peļņu plānots atstāt firmas darbībai un attīstībai.</t>
  </si>
  <si>
    <t>2018.gada 27. februārī</t>
  </si>
  <si>
    <t>Gada pārskats apstiprināts dalībnieku sapulcē 2018. gada  ... martā</t>
  </si>
  <si>
    <t>Izejvielas materiala (Ģeomembrāna COVER UP 380)</t>
  </si>
  <si>
    <t>Atlikums uz 31.12.17</t>
  </si>
  <si>
    <t>Par finanšu pārskata gadu no 2017 gada 1.janvāra līdz 2017. gada 31.decembrim neto apgrozījums sastāda 2038077 EUR . Salīdzinot ar iepriekšējā gada rādītājiem, pārskata gada neto apgrozījums palielinājies par 494025 EUR . 2017. gadā ir gūta peļņa 45306 EUR apmērā. Darbinieku skaits  - 63 cilvēki. 2018.gadā sabiedrība plāno palielināt neto apgrozījumu.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</si>
</sst>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_);_(* \(#,##0\);_(* \-_);_(@_)"/>
    <numFmt numFmtId="165" formatCode="_(* #,##0_);_(* \(#,##0\);_(* \-??_);_(@_)"/>
    <numFmt numFmtId="166" formatCode="_(* #,##0.00_);_(* \(#,##0.00\);_(* \-??_);_(@_)"/>
    <numFmt numFmtId="167" formatCode="0.0"/>
    <numFmt numFmtId="168" formatCode="dd/mm/yyyy\ "/>
    <numFmt numFmtId="169" formatCode="0.000"/>
  </numFmts>
  <fonts count="131" x14ac:knownFonts="1">
    <font>
      <sz val="10"/>
      <name val="Arial"/>
      <family val="2"/>
    </font>
    <font>
      <sz val="10"/>
      <name val="Arial"/>
      <family val="2"/>
      <charset val="204"/>
    </font>
    <font>
      <sz val="10"/>
      <name val="Arial"/>
      <family val="2"/>
      <charset val="186"/>
    </font>
    <font>
      <b/>
      <i/>
      <sz val="20"/>
      <name val="Arial"/>
      <family val="2"/>
      <charset val="186"/>
    </font>
    <font>
      <b/>
      <sz val="10"/>
      <name val="Arial"/>
      <family val="2"/>
      <charset val="204"/>
    </font>
    <font>
      <sz val="16"/>
      <name val="Arial"/>
      <family val="2"/>
      <charset val="186"/>
    </font>
    <font>
      <sz val="20"/>
      <name val="Arial Black"/>
      <family val="2"/>
      <charset val="204"/>
    </font>
    <font>
      <b/>
      <sz val="20"/>
      <name val="Arial Black"/>
      <family val="2"/>
      <charset val="186"/>
    </font>
    <font>
      <sz val="20"/>
      <name val="Arial Black"/>
      <family val="2"/>
      <charset val="186"/>
    </font>
    <font>
      <sz val="10"/>
      <name val="Arial Black"/>
      <family val="2"/>
      <charset val="204"/>
    </font>
    <font>
      <u/>
      <sz val="14"/>
      <name val="Arial"/>
      <family val="2"/>
      <charset val="204"/>
    </font>
    <font>
      <b/>
      <u/>
      <sz val="12"/>
      <name val="Arial"/>
      <family val="2"/>
      <charset val="204"/>
    </font>
    <font>
      <b/>
      <sz val="10"/>
      <color indexed="8"/>
      <name val="Arial"/>
      <family val="2"/>
      <charset val="204"/>
    </font>
    <font>
      <b/>
      <u/>
      <sz val="10"/>
      <name val="Arial"/>
      <family val="2"/>
      <charset val="204"/>
    </font>
    <font>
      <b/>
      <sz val="10"/>
      <color indexed="10"/>
      <name val="Arial"/>
      <family val="2"/>
      <charset val="204"/>
    </font>
    <font>
      <sz val="10"/>
      <color indexed="10"/>
      <name val="Arial"/>
      <family val="2"/>
      <charset val="204"/>
    </font>
    <font>
      <u/>
      <sz val="14"/>
      <color indexed="12"/>
      <name val="Arial"/>
      <family val="2"/>
      <charset val="204"/>
    </font>
    <font>
      <sz val="10"/>
      <color indexed="12"/>
      <name val="Arial"/>
      <family val="2"/>
      <charset val="204"/>
    </font>
    <font>
      <b/>
      <sz val="11"/>
      <name val="Arial"/>
      <family val="2"/>
      <charset val="204"/>
    </font>
    <font>
      <b/>
      <sz val="9"/>
      <name val="Arial"/>
      <family val="2"/>
      <charset val="204"/>
    </font>
    <font>
      <sz val="12"/>
      <name val="Arial"/>
      <family val="2"/>
      <charset val="204"/>
    </font>
    <font>
      <sz val="11"/>
      <name val="Arial"/>
      <family val="2"/>
      <charset val="204"/>
    </font>
    <font>
      <i/>
      <sz val="11"/>
      <name val="Arial"/>
      <family val="2"/>
      <charset val="204"/>
    </font>
    <font>
      <sz val="9"/>
      <name val="Arial"/>
      <family val="2"/>
      <charset val="204"/>
    </font>
    <font>
      <i/>
      <sz val="10"/>
      <name val="Arial"/>
      <family val="2"/>
      <charset val="204"/>
    </font>
    <font>
      <b/>
      <sz val="10"/>
      <color indexed="12"/>
      <name val="Arial"/>
      <family val="2"/>
      <charset val="204"/>
    </font>
    <font>
      <sz val="8"/>
      <name val="Arial"/>
      <family val="2"/>
      <charset val="204"/>
    </font>
    <font>
      <b/>
      <sz val="8"/>
      <color indexed="12"/>
      <name val="Arial"/>
      <family val="2"/>
      <charset val="204"/>
    </font>
    <font>
      <sz val="10"/>
      <color indexed="8"/>
      <name val="Arial"/>
      <family val="2"/>
      <charset val="204"/>
    </font>
    <font>
      <b/>
      <sz val="8"/>
      <name val="Arial"/>
      <family val="2"/>
      <charset val="204"/>
    </font>
    <font>
      <sz val="8"/>
      <color indexed="8"/>
      <name val="Arial"/>
      <family val="2"/>
      <charset val="204"/>
    </font>
    <font>
      <sz val="8"/>
      <color indexed="10"/>
      <name val="Arial"/>
      <family val="2"/>
      <charset val="204"/>
    </font>
    <font>
      <b/>
      <i/>
      <sz val="8"/>
      <color indexed="10"/>
      <name val="Arial"/>
      <family val="2"/>
      <charset val="204"/>
    </font>
    <font>
      <sz val="7"/>
      <name val="Arial"/>
      <family val="2"/>
      <charset val="204"/>
    </font>
    <font>
      <b/>
      <u/>
      <sz val="12"/>
      <color indexed="12"/>
      <name val="Arial"/>
      <family val="2"/>
      <charset val="204"/>
    </font>
    <font>
      <b/>
      <sz val="12"/>
      <name val="Arial"/>
      <family val="2"/>
      <charset val="204"/>
    </font>
    <font>
      <sz val="12"/>
      <name val="Arial"/>
      <family val="2"/>
      <charset val="186"/>
    </font>
    <font>
      <b/>
      <u/>
      <sz val="12"/>
      <name val="Arial"/>
      <family val="2"/>
      <charset val="186"/>
    </font>
    <font>
      <b/>
      <u/>
      <sz val="8"/>
      <name val="Arial"/>
      <family val="2"/>
      <charset val="204"/>
    </font>
    <font>
      <b/>
      <sz val="7"/>
      <name val="Arial"/>
      <family val="2"/>
      <charset val="204"/>
    </font>
    <font>
      <b/>
      <sz val="12"/>
      <name val="Arial"/>
      <family val="2"/>
      <charset val="186"/>
    </font>
    <font>
      <u/>
      <sz val="12.5"/>
      <color indexed="12"/>
      <name val="Arial"/>
      <family val="2"/>
      <charset val="186"/>
    </font>
    <font>
      <sz val="10"/>
      <color indexed="8"/>
      <name val="Times New Roman"/>
      <family val="1"/>
      <charset val="204"/>
    </font>
    <font>
      <sz val="11"/>
      <name val="Arial"/>
      <family val="2"/>
      <charset val="186"/>
    </font>
    <font>
      <sz val="12"/>
      <color indexed="8"/>
      <name val="Arial"/>
      <family val="2"/>
      <charset val="186"/>
    </font>
    <font>
      <b/>
      <sz val="11"/>
      <name val="Arial"/>
      <family val="2"/>
      <charset val="186"/>
    </font>
    <font>
      <sz val="12"/>
      <color indexed="10"/>
      <name val="Arial"/>
      <family val="2"/>
      <charset val="186"/>
    </font>
    <font>
      <u/>
      <sz val="9"/>
      <name val="Arial"/>
      <family val="2"/>
      <charset val="204"/>
    </font>
    <font>
      <b/>
      <sz val="10"/>
      <name val="Arial"/>
      <family val="2"/>
      <charset val="186"/>
    </font>
    <font>
      <sz val="9"/>
      <color indexed="8"/>
      <name val="Arial"/>
      <family val="2"/>
      <charset val="204"/>
    </font>
    <font>
      <b/>
      <i/>
      <sz val="10"/>
      <color indexed="10"/>
      <name val="Arial"/>
      <family val="2"/>
      <charset val="204"/>
    </font>
    <font>
      <sz val="9"/>
      <name val="Arial"/>
      <family val="2"/>
      <charset val="186"/>
    </font>
    <font>
      <sz val="10"/>
      <color indexed="10"/>
      <name val="Arial"/>
      <family val="2"/>
      <charset val="186"/>
    </font>
    <font>
      <b/>
      <u/>
      <sz val="10"/>
      <name val="Arial"/>
      <family val="2"/>
      <charset val="186"/>
    </font>
    <font>
      <u/>
      <sz val="12.5"/>
      <color indexed="10"/>
      <name val="Arial"/>
      <family val="2"/>
      <charset val="186"/>
    </font>
    <font>
      <sz val="9"/>
      <color indexed="8"/>
      <name val="Times New Roman"/>
      <family val="1"/>
      <charset val="204"/>
    </font>
    <font>
      <b/>
      <sz val="10"/>
      <color indexed="10"/>
      <name val="Arial"/>
      <family val="2"/>
      <charset val="186"/>
    </font>
    <font>
      <u/>
      <sz val="9"/>
      <name val="Arial"/>
      <family val="2"/>
      <charset val="186"/>
    </font>
    <font>
      <b/>
      <sz val="9"/>
      <name val="Arial"/>
      <family val="2"/>
      <charset val="186"/>
    </font>
    <font>
      <sz val="10"/>
      <color indexed="12"/>
      <name val="Arial"/>
      <family val="2"/>
      <charset val="186"/>
    </font>
    <font>
      <b/>
      <sz val="12"/>
      <color indexed="10"/>
      <name val="Arial"/>
      <family val="2"/>
      <charset val="204"/>
    </font>
    <font>
      <b/>
      <sz val="10"/>
      <color indexed="8"/>
      <name val="Times New Roman"/>
      <family val="1"/>
      <charset val="204"/>
    </font>
    <font>
      <u/>
      <sz val="10"/>
      <color indexed="10"/>
      <name val="Arial"/>
      <family val="2"/>
      <charset val="204"/>
    </font>
    <font>
      <b/>
      <i/>
      <sz val="10"/>
      <name val="Arial"/>
      <family val="2"/>
      <charset val="204"/>
    </font>
    <font>
      <b/>
      <i/>
      <sz val="10"/>
      <color indexed="8"/>
      <name val="Arial"/>
      <family val="2"/>
      <charset val="204"/>
    </font>
    <font>
      <sz val="10"/>
      <color indexed="57"/>
      <name val="Arial"/>
      <family val="2"/>
      <charset val="204"/>
    </font>
    <font>
      <b/>
      <sz val="10"/>
      <color indexed="57"/>
      <name val="Arial"/>
      <family val="2"/>
      <charset val="204"/>
    </font>
    <font>
      <i/>
      <sz val="9"/>
      <name val="Arial"/>
      <family val="2"/>
      <charset val="204"/>
    </font>
    <font>
      <b/>
      <sz val="9"/>
      <color indexed="10"/>
      <name val="Arial"/>
      <family val="2"/>
      <charset val="204"/>
    </font>
    <font>
      <b/>
      <i/>
      <sz val="9"/>
      <name val="Arial"/>
      <family val="2"/>
      <charset val="204"/>
    </font>
    <font>
      <b/>
      <i/>
      <sz val="8"/>
      <name val="Arial"/>
      <family val="2"/>
      <charset val="204"/>
    </font>
    <font>
      <b/>
      <u/>
      <sz val="10"/>
      <color indexed="10"/>
      <name val="Arial"/>
      <family val="2"/>
      <charset val="204"/>
    </font>
    <font>
      <b/>
      <sz val="10"/>
      <color indexed="10"/>
      <name val="Tahoma"/>
      <family val="2"/>
      <charset val="186"/>
    </font>
    <font>
      <b/>
      <i/>
      <sz val="12"/>
      <name val="Arial"/>
      <family val="2"/>
      <charset val="204"/>
    </font>
    <font>
      <b/>
      <i/>
      <sz val="11"/>
      <name val="Arial"/>
      <family val="2"/>
      <charset val="204"/>
    </font>
    <font>
      <b/>
      <sz val="10"/>
      <name val="Arial"/>
      <family val="2"/>
    </font>
    <font>
      <b/>
      <u/>
      <sz val="9"/>
      <name val="Arial"/>
      <family val="2"/>
      <charset val="186"/>
    </font>
    <font>
      <b/>
      <u/>
      <sz val="9"/>
      <color indexed="8"/>
      <name val="Arial"/>
      <family val="2"/>
      <charset val="186"/>
    </font>
    <font>
      <b/>
      <sz val="9"/>
      <color indexed="8"/>
      <name val="Arial"/>
      <family val="2"/>
      <charset val="186"/>
    </font>
    <font>
      <i/>
      <sz val="10"/>
      <name val="Arial"/>
      <family val="2"/>
      <charset val="186"/>
    </font>
    <font>
      <b/>
      <sz val="16"/>
      <name val="Arial"/>
      <family val="2"/>
      <charset val="204"/>
    </font>
    <font>
      <sz val="11"/>
      <color indexed="8"/>
      <name val="Arial"/>
      <family val="2"/>
      <charset val="204"/>
    </font>
    <font>
      <b/>
      <i/>
      <u/>
      <sz val="10"/>
      <name val="Arial"/>
      <family val="2"/>
      <charset val="204"/>
    </font>
    <font>
      <sz val="10"/>
      <name val="Arial"/>
      <family val="2"/>
      <charset val="204"/>
    </font>
    <font>
      <b/>
      <sz val="10"/>
      <name val="Arial"/>
      <family val="2"/>
      <charset val="204"/>
    </font>
    <font>
      <b/>
      <sz val="10"/>
      <color indexed="10"/>
      <name val="Arial"/>
      <family val="2"/>
      <charset val="204"/>
    </font>
    <font>
      <b/>
      <sz val="10"/>
      <name val="Arial"/>
      <family val="2"/>
      <charset val="186"/>
    </font>
    <font>
      <i/>
      <sz val="9"/>
      <name val="Arial"/>
      <family val="2"/>
      <charset val="204"/>
    </font>
    <font>
      <b/>
      <i/>
      <sz val="9"/>
      <name val="Arial"/>
      <family val="2"/>
      <charset val="204"/>
    </font>
    <font>
      <b/>
      <sz val="9"/>
      <name val="Arial"/>
      <family val="2"/>
      <charset val="204"/>
    </font>
    <font>
      <b/>
      <i/>
      <sz val="9"/>
      <color indexed="10"/>
      <name val="Arial"/>
      <family val="2"/>
      <charset val="204"/>
    </font>
    <font>
      <sz val="10"/>
      <name val="Arial"/>
      <family val="2"/>
      <charset val="186"/>
    </font>
    <font>
      <sz val="10"/>
      <color indexed="57"/>
      <name val="Arial"/>
      <family val="2"/>
      <charset val="204"/>
    </font>
    <font>
      <b/>
      <sz val="10"/>
      <color indexed="57"/>
      <name val="Arial"/>
      <family val="2"/>
      <charset val="204"/>
    </font>
    <font>
      <b/>
      <sz val="10"/>
      <color indexed="8"/>
      <name val="Arial"/>
      <family val="2"/>
      <charset val="204"/>
    </font>
    <font>
      <sz val="9"/>
      <name val="Arial"/>
      <family val="2"/>
      <charset val="204"/>
    </font>
    <font>
      <b/>
      <sz val="9"/>
      <name val="Arial"/>
      <family val="2"/>
      <charset val="186"/>
    </font>
    <font>
      <b/>
      <sz val="9"/>
      <color indexed="10"/>
      <name val="Arial"/>
      <family val="2"/>
      <charset val="204"/>
    </font>
    <font>
      <sz val="10"/>
      <color indexed="10"/>
      <name val="Arial"/>
      <family val="2"/>
      <charset val="204"/>
    </font>
    <font>
      <sz val="10"/>
      <name val="Tahoma"/>
      <family val="2"/>
      <charset val="186"/>
    </font>
    <font>
      <b/>
      <sz val="8"/>
      <name val="Arial"/>
      <family val="2"/>
      <charset val="204"/>
    </font>
    <font>
      <sz val="10"/>
      <color indexed="8"/>
      <name val="Arial"/>
      <family val="2"/>
      <charset val="204"/>
    </font>
    <font>
      <sz val="10"/>
      <color indexed="12"/>
      <name val="Arial"/>
      <family val="2"/>
      <charset val="204"/>
    </font>
    <font>
      <sz val="9"/>
      <name val="Arial"/>
      <family val="2"/>
      <charset val="186"/>
    </font>
    <font>
      <sz val="11"/>
      <color indexed="8"/>
      <name val="Arial"/>
      <family val="2"/>
      <charset val="204"/>
    </font>
    <font>
      <b/>
      <i/>
      <sz val="12"/>
      <name val="Arial"/>
      <family val="2"/>
      <charset val="204"/>
    </font>
    <font>
      <b/>
      <i/>
      <sz val="10"/>
      <name val="Arial"/>
      <family val="2"/>
      <charset val="204"/>
    </font>
    <font>
      <b/>
      <u/>
      <sz val="12"/>
      <name val="Arial"/>
      <family val="2"/>
      <charset val="204"/>
    </font>
    <font>
      <u/>
      <sz val="10"/>
      <name val="Arial"/>
      <family val="2"/>
      <charset val="204"/>
    </font>
    <font>
      <sz val="10"/>
      <name val="Arial"/>
      <family val="2"/>
      <charset val="204"/>
    </font>
    <font>
      <b/>
      <sz val="10"/>
      <name val="Arial"/>
      <family val="2"/>
      <charset val="204"/>
    </font>
    <font>
      <b/>
      <sz val="10"/>
      <color indexed="10"/>
      <name val="Arial"/>
      <family val="2"/>
      <charset val="204"/>
    </font>
    <font>
      <sz val="10"/>
      <color indexed="8"/>
      <name val="Arial"/>
      <family val="2"/>
      <charset val="204"/>
    </font>
    <font>
      <sz val="10"/>
      <name val="Arial"/>
      <family val="2"/>
      <charset val="186"/>
    </font>
    <font>
      <sz val="10"/>
      <color indexed="8"/>
      <name val="Arial"/>
      <family val="2"/>
      <charset val="186"/>
    </font>
    <font>
      <b/>
      <sz val="10"/>
      <color indexed="8"/>
      <name val="Arial"/>
      <family val="2"/>
      <charset val="204"/>
    </font>
    <font>
      <b/>
      <i/>
      <sz val="10"/>
      <color indexed="10"/>
      <name val="Arial"/>
      <family val="2"/>
      <charset val="204"/>
    </font>
    <font>
      <sz val="10"/>
      <color indexed="10"/>
      <name val="Arial"/>
      <family val="2"/>
      <charset val="204"/>
    </font>
    <font>
      <b/>
      <i/>
      <sz val="10"/>
      <name val="Arial"/>
      <family val="2"/>
      <charset val="204"/>
    </font>
    <font>
      <b/>
      <i/>
      <sz val="10"/>
      <color indexed="8"/>
      <name val="Arial"/>
      <family val="2"/>
      <charset val="204"/>
    </font>
    <font>
      <sz val="10"/>
      <name val="Arial"/>
      <family val="2"/>
    </font>
    <font>
      <sz val="11"/>
      <color indexed="8"/>
      <name val="Times New Roman"/>
      <family val="1"/>
      <charset val="186"/>
    </font>
    <font>
      <sz val="12"/>
      <color indexed="8"/>
      <name val="Times New Roman"/>
      <family val="1"/>
      <charset val="186"/>
    </font>
    <font>
      <u/>
      <sz val="11"/>
      <name val="Arial"/>
      <family val="2"/>
      <charset val="204"/>
    </font>
    <font>
      <b/>
      <u/>
      <sz val="10"/>
      <color indexed="12"/>
      <name val="Arial"/>
      <family val="2"/>
      <charset val="204"/>
    </font>
    <font>
      <sz val="10"/>
      <color indexed="48"/>
      <name val="Arial"/>
      <family val="2"/>
      <charset val="204"/>
    </font>
    <font>
      <b/>
      <sz val="10"/>
      <color indexed="48"/>
      <name val="Arial"/>
      <family val="2"/>
      <charset val="204"/>
    </font>
    <font>
      <b/>
      <sz val="10"/>
      <color indexed="8"/>
      <name val="Arial"/>
      <family val="2"/>
      <charset val="186"/>
    </font>
    <font>
      <b/>
      <u/>
      <sz val="10"/>
      <color indexed="8"/>
      <name val="Arial"/>
      <family val="2"/>
      <charset val="204"/>
    </font>
    <font>
      <b/>
      <i/>
      <u/>
      <sz val="11"/>
      <name val="Arial"/>
      <family val="2"/>
      <charset val="204"/>
    </font>
    <font>
      <sz val="11"/>
      <color indexed="8"/>
      <name val="Arial"/>
      <family val="2"/>
      <charset val="186"/>
    </font>
  </fonts>
  <fills count="7">
    <fill>
      <patternFill patternType="none"/>
    </fill>
    <fill>
      <patternFill patternType="gray125"/>
    </fill>
    <fill>
      <patternFill patternType="solid">
        <fgColor indexed="9"/>
        <bgColor indexed="26"/>
      </patternFill>
    </fill>
    <fill>
      <patternFill patternType="solid">
        <fgColor indexed="42"/>
        <bgColor indexed="27"/>
      </patternFill>
    </fill>
    <fill>
      <patternFill patternType="solid">
        <fgColor indexed="27"/>
        <bgColor indexed="41"/>
      </patternFill>
    </fill>
    <fill>
      <patternFill patternType="solid">
        <fgColor indexed="9"/>
        <bgColor indexed="64"/>
      </patternFill>
    </fill>
    <fill>
      <patternFill patternType="solid">
        <fgColor theme="0"/>
        <bgColor indexed="64"/>
      </patternFill>
    </fill>
  </fills>
  <borders count="82">
    <border>
      <left/>
      <right/>
      <top/>
      <bottom/>
      <diagonal/>
    </border>
    <border>
      <left/>
      <right/>
      <top style="thin">
        <color indexed="8"/>
      </top>
      <bottom style="double">
        <color indexed="8"/>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style="thin">
        <color indexed="8"/>
      </top>
      <bottom style="thin">
        <color indexed="8"/>
      </bottom>
      <diagonal/>
    </border>
    <border>
      <left/>
      <right/>
      <top style="thin">
        <color indexed="8"/>
      </top>
      <bottom/>
      <diagonal/>
    </border>
    <border>
      <left/>
      <right/>
      <top/>
      <bottom style="double">
        <color indexed="8"/>
      </bottom>
      <diagonal/>
    </border>
    <border>
      <left/>
      <right/>
      <top style="double">
        <color indexed="8"/>
      </top>
      <bottom style="double">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thin">
        <color indexed="8"/>
      </top>
      <bottom style="double">
        <color indexed="8"/>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8"/>
      </left>
      <right style="thin">
        <color indexed="8"/>
      </right>
      <top style="thin">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medium">
        <color indexed="64"/>
      </right>
      <top style="thin">
        <color indexed="8"/>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double">
        <color indexed="8"/>
      </top>
      <bottom style="thin">
        <color indexed="8"/>
      </bottom>
      <diagonal/>
    </border>
    <border>
      <left style="thin">
        <color indexed="8"/>
      </left>
      <right style="thin">
        <color indexed="8"/>
      </right>
      <top style="thin">
        <color indexed="8"/>
      </top>
      <bottom style="medium">
        <color indexed="64"/>
      </bottom>
      <diagonal/>
    </border>
    <border>
      <left style="thin">
        <color indexed="64"/>
      </left>
      <right style="thin">
        <color indexed="64"/>
      </right>
      <top/>
      <bottom/>
      <diagonal/>
    </border>
    <border>
      <left/>
      <right style="thin">
        <color indexed="8"/>
      </right>
      <top style="thin">
        <color indexed="8"/>
      </top>
      <bottom style="thin">
        <color indexed="8"/>
      </bottom>
      <diagonal/>
    </border>
    <border>
      <left style="medium">
        <color indexed="64"/>
      </left>
      <right/>
      <top style="thin">
        <color indexed="8"/>
      </top>
      <bottom style="thin">
        <color indexed="8"/>
      </bottom>
      <diagonal/>
    </border>
    <border>
      <left/>
      <right/>
      <top style="thin">
        <color indexed="8"/>
      </top>
      <bottom style="thin">
        <color indexed="64"/>
      </bottom>
      <diagonal/>
    </border>
    <border>
      <left style="thin">
        <color indexed="64"/>
      </left>
      <right/>
      <top style="thin">
        <color indexed="8"/>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bottom/>
      <diagonal/>
    </border>
    <border>
      <left/>
      <right style="medium">
        <color indexed="64"/>
      </right>
      <top/>
      <bottom/>
      <diagonal/>
    </border>
    <border>
      <left style="thin">
        <color indexed="8"/>
      </left>
      <right style="thin">
        <color indexed="8"/>
      </right>
      <top style="medium">
        <color indexed="8"/>
      </top>
      <bottom style="thin">
        <color indexed="8"/>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double">
        <color indexed="8"/>
      </top>
      <bottom style="thin">
        <color indexed="8"/>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right style="medium">
        <color indexed="64"/>
      </right>
      <top style="thin">
        <color indexed="8"/>
      </top>
      <bottom style="thin">
        <color indexed="8"/>
      </bottom>
      <diagonal/>
    </border>
    <border>
      <left style="medium">
        <color indexed="64"/>
      </left>
      <right style="thin">
        <color indexed="8"/>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medium">
        <color indexed="64"/>
      </left>
      <right/>
      <top style="thin">
        <color indexed="8"/>
      </top>
      <bottom/>
      <diagonal/>
    </border>
    <border>
      <left style="medium">
        <color indexed="8"/>
      </left>
      <right/>
      <top style="thin">
        <color indexed="8"/>
      </top>
      <bottom/>
      <diagonal/>
    </border>
    <border>
      <left style="medium">
        <color indexed="8"/>
      </left>
      <right style="medium">
        <color indexed="64"/>
      </right>
      <top style="thin">
        <color indexed="8"/>
      </top>
      <bottom/>
      <diagonal/>
    </border>
    <border>
      <left/>
      <right style="medium">
        <color indexed="64"/>
      </right>
      <top style="thin">
        <color indexed="8"/>
      </top>
      <bottom/>
      <diagonal/>
    </border>
    <border>
      <left style="medium">
        <color indexed="64"/>
      </left>
      <right style="thin">
        <color indexed="8"/>
      </right>
      <top style="thin">
        <color indexed="8"/>
      </top>
      <bottom style="medium">
        <color indexed="64"/>
      </bottom>
      <diagonal/>
    </border>
    <border>
      <left/>
      <right style="thin">
        <color indexed="64"/>
      </right>
      <top style="thin">
        <color indexed="8"/>
      </top>
      <bottom style="thin">
        <color indexed="64"/>
      </bottom>
      <diagonal/>
    </border>
    <border>
      <left/>
      <right style="medium">
        <color indexed="64"/>
      </right>
      <top style="thin">
        <color indexed="8"/>
      </top>
      <bottom style="medium">
        <color indexed="64"/>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medium">
        <color indexed="8"/>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s>
  <cellStyleXfs count="2">
    <xf numFmtId="0" fontId="0" fillId="0" borderId="0"/>
    <xf numFmtId="0" fontId="41" fillId="0" borderId="0" applyNumberFormat="0" applyFill="0" applyBorder="0" applyAlignment="0" applyProtection="0"/>
  </cellStyleXfs>
  <cellXfs count="716">
    <xf numFmtId="0" fontId="1" fillId="0" borderId="0" xfId="0" applyFont="1"/>
    <xf numFmtId="0" fontId="2" fillId="0" borderId="0" xfId="0" applyFont="1"/>
    <xf numFmtId="0" fontId="1" fillId="0" borderId="0" xfId="0" applyFont="1" applyBorder="1"/>
    <xf numFmtId="0" fontId="2" fillId="0" borderId="0" xfId="0" applyFont="1" applyBorder="1"/>
    <xf numFmtId="0" fontId="4" fillId="0" borderId="0" xfId="0" applyFont="1" applyBorder="1" applyAlignment="1">
      <alignment horizontal="center"/>
    </xf>
    <xf numFmtId="2" fontId="2" fillId="0" borderId="0" xfId="0" applyNumberFormat="1" applyFont="1" applyBorder="1"/>
    <xf numFmtId="0" fontId="5" fillId="0" borderId="0" xfId="0" applyFont="1" applyBorder="1"/>
    <xf numFmtId="0" fontId="9" fillId="0" borderId="0" xfId="0" applyFont="1"/>
    <xf numFmtId="0" fontId="11" fillId="0" borderId="0" xfId="0" applyFont="1" applyAlignment="1">
      <alignment horizontal="center"/>
    </xf>
    <xf numFmtId="0" fontId="4" fillId="0" borderId="0" xfId="0" applyFont="1" applyAlignment="1">
      <alignment horizontal="center"/>
    </xf>
    <xf numFmtId="0" fontId="4" fillId="0" borderId="0" xfId="0" applyFont="1"/>
    <xf numFmtId="0" fontId="12" fillId="0" borderId="0" xfId="0" applyFont="1" applyAlignment="1">
      <alignment horizontal="center"/>
    </xf>
    <xf numFmtId="0" fontId="13" fillId="0" borderId="0" xfId="0" applyFont="1"/>
    <xf numFmtId="0" fontId="4" fillId="0" borderId="0" xfId="0" applyFont="1" applyBorder="1"/>
    <xf numFmtId="0" fontId="14" fillId="0" borderId="0" xfId="0" applyFont="1"/>
    <xf numFmtId="0" fontId="12" fillId="0" borderId="0" xfId="0" applyFont="1"/>
    <xf numFmtId="0" fontId="15" fillId="0" borderId="0" xfId="0" applyFont="1"/>
    <xf numFmtId="0" fontId="16" fillId="0" borderId="0" xfId="0" applyFont="1" applyAlignment="1"/>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2" fillId="0" borderId="0" xfId="0" applyFont="1" applyBorder="1"/>
    <xf numFmtId="0" fontId="21" fillId="0" borderId="0" xfId="0" applyFont="1" applyAlignment="1">
      <alignment horizontal="center"/>
    </xf>
    <xf numFmtId="0" fontId="1" fillId="0" borderId="0" xfId="0" applyFont="1" applyAlignment="1">
      <alignment horizontal="center"/>
    </xf>
    <xf numFmtId="0" fontId="24" fillId="0" borderId="0" xfId="0" applyFont="1"/>
    <xf numFmtId="0" fontId="11" fillId="0" borderId="0" xfId="0" applyFont="1" applyAlignment="1"/>
    <xf numFmtId="0" fontId="13" fillId="0" borderId="0" xfId="0" applyFont="1" applyAlignment="1"/>
    <xf numFmtId="0" fontId="25" fillId="0" borderId="0" xfId="0" applyFont="1" applyBorder="1" applyAlignment="1">
      <alignment horizontal="center"/>
    </xf>
    <xf numFmtId="0" fontId="19" fillId="0" borderId="0" xfId="0" applyFont="1" applyBorder="1" applyAlignment="1">
      <alignment horizontal="center"/>
    </xf>
    <xf numFmtId="0" fontId="17" fillId="0" borderId="0" xfId="0" applyFont="1" applyBorder="1" applyAlignment="1">
      <alignment horizontal="center"/>
    </xf>
    <xf numFmtId="0" fontId="26" fillId="0" borderId="0" xfId="0" applyFont="1" applyBorder="1"/>
    <xf numFmtId="0" fontId="27" fillId="0" borderId="0" xfId="0" applyFont="1" applyBorder="1" applyAlignment="1">
      <alignment horizontal="center"/>
    </xf>
    <xf numFmtId="1" fontId="1" fillId="0" borderId="0" xfId="0" applyNumberFormat="1" applyFont="1" applyBorder="1" applyAlignment="1">
      <alignment horizontal="right"/>
    </xf>
    <xf numFmtId="1" fontId="28" fillId="0" borderId="0" xfId="0" applyNumberFormat="1" applyFont="1" applyBorder="1" applyAlignment="1">
      <alignment horizontal="right"/>
    </xf>
    <xf numFmtId="0" fontId="29" fillId="0" borderId="0" xfId="0" applyFont="1" applyBorder="1"/>
    <xf numFmtId="1" fontId="4" fillId="0" borderId="0" xfId="0" applyNumberFormat="1" applyFont="1" applyBorder="1" applyAlignment="1">
      <alignment horizontal="right"/>
    </xf>
    <xf numFmtId="0" fontId="4" fillId="0" borderId="0" xfId="0" applyFont="1" applyBorder="1" applyAlignment="1">
      <alignment horizontal="right"/>
    </xf>
    <xf numFmtId="0" fontId="26" fillId="0" borderId="0" xfId="0" applyFont="1"/>
    <xf numFmtId="0" fontId="27" fillId="0" borderId="0" xfId="0" applyFont="1" applyAlignment="1">
      <alignment horizontal="center" vertical="center"/>
    </xf>
    <xf numFmtId="1" fontId="28" fillId="0" borderId="0" xfId="0" applyNumberFormat="1" applyFont="1" applyAlignment="1">
      <alignment horizontal="right"/>
    </xf>
    <xf numFmtId="0" fontId="1" fillId="0" borderId="0" xfId="0" applyFont="1" applyAlignment="1">
      <alignment horizontal="right"/>
    </xf>
    <xf numFmtId="1" fontId="1" fillId="0" borderId="0" xfId="0" applyNumberFormat="1" applyFont="1" applyAlignment="1">
      <alignment horizontal="right"/>
    </xf>
    <xf numFmtId="0" fontId="30" fillId="0" borderId="0" xfId="0" applyFont="1"/>
    <xf numFmtId="0" fontId="31" fillId="0" borderId="0" xfId="0" applyFont="1"/>
    <xf numFmtId="0" fontId="15" fillId="0" borderId="0" xfId="0" applyFont="1" applyAlignment="1">
      <alignment horizontal="right"/>
    </xf>
    <xf numFmtId="0" fontId="15" fillId="0" borderId="0" xfId="0" applyFont="1" applyBorder="1" applyAlignment="1">
      <alignment horizontal="right"/>
    </xf>
    <xf numFmtId="0" fontId="29" fillId="0" borderId="0" xfId="0" applyFont="1"/>
    <xf numFmtId="0" fontId="27" fillId="0" borderId="0" xfId="0" applyFont="1" applyAlignment="1">
      <alignment horizontal="center"/>
    </xf>
    <xf numFmtId="0" fontId="1" fillId="0" borderId="0" xfId="0" applyFont="1" applyBorder="1" applyAlignment="1">
      <alignment horizontal="right"/>
    </xf>
    <xf numFmtId="1" fontId="4" fillId="0" borderId="0" xfId="0" applyNumberFormat="1" applyFont="1" applyBorder="1"/>
    <xf numFmtId="0" fontId="32" fillId="0" borderId="0" xfId="0" applyFont="1"/>
    <xf numFmtId="0" fontId="1" fillId="0" borderId="0" xfId="0" applyFont="1" applyBorder="1" applyAlignment="1"/>
    <xf numFmtId="0" fontId="33" fillId="0" borderId="0" xfId="0" applyFont="1" applyBorder="1" applyAlignment="1"/>
    <xf numFmtId="1" fontId="1" fillId="0" borderId="0" xfId="0" applyNumberFormat="1" applyFont="1"/>
    <xf numFmtId="0" fontId="11" fillId="0" borderId="0" xfId="0" applyFont="1" applyBorder="1" applyAlignment="1"/>
    <xf numFmtId="0" fontId="34" fillId="0" borderId="0" xfId="0" applyFont="1" applyBorder="1" applyAlignment="1"/>
    <xf numFmtId="0" fontId="35" fillId="0" borderId="0" xfId="0" applyFont="1" applyBorder="1" applyAlignment="1"/>
    <xf numFmtId="0" fontId="27" fillId="0" borderId="0" xfId="0" applyFont="1" applyBorder="1"/>
    <xf numFmtId="0" fontId="17" fillId="0" borderId="0" xfId="0" applyFont="1" applyBorder="1"/>
    <xf numFmtId="0" fontId="35" fillId="0" borderId="0" xfId="0" applyFont="1"/>
    <xf numFmtId="0" fontId="36" fillId="0" borderId="0" xfId="0" applyFont="1"/>
    <xf numFmtId="0" fontId="37" fillId="0" borderId="0" xfId="0" applyFont="1" applyAlignment="1"/>
    <xf numFmtId="0" fontId="38" fillId="0" borderId="0" xfId="0" applyFont="1" applyAlignment="1"/>
    <xf numFmtId="0" fontId="36" fillId="0" borderId="0" xfId="0" applyFont="1" applyBorder="1"/>
    <xf numFmtId="0" fontId="39" fillId="0" borderId="0" xfId="0" applyFont="1" applyBorder="1" applyAlignment="1">
      <alignment horizontal="center"/>
    </xf>
    <xf numFmtId="0" fontId="41" fillId="0" borderId="0" xfId="1" applyNumberFormat="1" applyFont="1" applyFill="1" applyBorder="1" applyAlignment="1" applyProtection="1"/>
    <xf numFmtId="0" fontId="29" fillId="0" borderId="0" xfId="0" applyFont="1" applyBorder="1" applyAlignment="1">
      <alignment horizontal="center"/>
    </xf>
    <xf numFmtId="0" fontId="40" fillId="0" borderId="0" xfId="0" applyFont="1" applyAlignment="1">
      <alignment horizontal="center"/>
    </xf>
    <xf numFmtId="0" fontId="43" fillId="0" borderId="0" xfId="0" applyFont="1" applyBorder="1"/>
    <xf numFmtId="0" fontId="38" fillId="0" borderId="0" xfId="1" applyNumberFormat="1" applyFont="1" applyFill="1" applyBorder="1" applyAlignment="1" applyProtection="1">
      <alignment horizontal="center"/>
    </xf>
    <xf numFmtId="0" fontId="43" fillId="0" borderId="0" xfId="0" applyFont="1"/>
    <xf numFmtId="0" fontId="45" fillId="0" borderId="0" xfId="0" applyFont="1"/>
    <xf numFmtId="0" fontId="29" fillId="0" borderId="0" xfId="0" applyFont="1" applyAlignment="1">
      <alignment horizontal="center"/>
    </xf>
    <xf numFmtId="0" fontId="38" fillId="0" borderId="0" xfId="1" applyNumberFormat="1" applyFont="1" applyFill="1" applyBorder="1" applyAlignment="1" applyProtection="1">
      <alignment horizontal="center" vertical="center"/>
    </xf>
    <xf numFmtId="1" fontId="40" fillId="0" borderId="0" xfId="0" applyNumberFormat="1" applyFont="1" applyBorder="1" applyAlignment="1">
      <alignment horizontal="right"/>
    </xf>
    <xf numFmtId="1" fontId="40" fillId="0" borderId="0" xfId="0" applyNumberFormat="1" applyFont="1" applyBorder="1"/>
    <xf numFmtId="0" fontId="36" fillId="0" borderId="0" xfId="0" applyFont="1" applyBorder="1" applyAlignment="1"/>
    <xf numFmtId="0" fontId="23" fillId="0" borderId="0" xfId="0" applyFont="1"/>
    <xf numFmtId="0" fontId="47" fillId="0" borderId="0" xfId="0" applyFont="1" applyAlignment="1"/>
    <xf numFmtId="0" fontId="37" fillId="0" borderId="0" xfId="0" applyFont="1" applyBorder="1" applyAlignment="1"/>
    <xf numFmtId="0" fontId="23" fillId="0" borderId="0" xfId="0" applyFont="1" applyBorder="1"/>
    <xf numFmtId="0" fontId="23" fillId="0" borderId="0" xfId="0" applyFont="1" applyBorder="1" applyAlignment="1">
      <alignment horizontal="center"/>
    </xf>
    <xf numFmtId="0" fontId="48" fillId="0" borderId="0" xfId="0" applyFont="1"/>
    <xf numFmtId="0" fontId="23" fillId="0" borderId="0" xfId="0" applyFont="1" applyBorder="1" applyAlignment="1">
      <alignment horizontal="center" vertical="center"/>
    </xf>
    <xf numFmtId="1" fontId="36" fillId="0" borderId="0" xfId="0" applyNumberFormat="1" applyFont="1" applyBorder="1" applyAlignment="1">
      <alignment horizontal="right"/>
    </xf>
    <xf numFmtId="0" fontId="49" fillId="0" borderId="0" xfId="0" applyFont="1" applyBorder="1" applyAlignment="1">
      <alignment horizontal="center"/>
    </xf>
    <xf numFmtId="1" fontId="36" fillId="0" borderId="0" xfId="0" applyNumberFormat="1" applyFont="1" applyBorder="1"/>
    <xf numFmtId="1" fontId="46" fillId="0" borderId="0" xfId="0" applyNumberFormat="1" applyFont="1" applyBorder="1"/>
    <xf numFmtId="0" fontId="40" fillId="0" borderId="0" xfId="0" applyFont="1" applyBorder="1"/>
    <xf numFmtId="1" fontId="44" fillId="0" borderId="0" xfId="0" applyNumberFormat="1" applyFont="1" applyBorder="1"/>
    <xf numFmtId="0" fontId="50" fillId="0" borderId="0" xfId="0" applyFont="1" applyBorder="1"/>
    <xf numFmtId="0" fontId="23" fillId="0" borderId="0" xfId="0" applyFont="1" applyBorder="1" applyAlignment="1"/>
    <xf numFmtId="0" fontId="17" fillId="0" borderId="0" xfId="0" applyFont="1" applyBorder="1" applyAlignment="1"/>
    <xf numFmtId="0" fontId="51" fillId="0" borderId="0" xfId="0" applyFont="1"/>
    <xf numFmtId="0" fontId="52" fillId="0" borderId="0" xfId="0" applyFont="1"/>
    <xf numFmtId="0" fontId="51" fillId="0" borderId="0" xfId="0" applyFont="1" applyAlignment="1">
      <alignment horizontal="center"/>
    </xf>
    <xf numFmtId="0" fontId="54" fillId="0" borderId="0" xfId="1" applyNumberFormat="1" applyFont="1" applyFill="1" applyBorder="1" applyAlignment="1" applyProtection="1"/>
    <xf numFmtId="0" fontId="56" fillId="0" borderId="0" xfId="0" applyFont="1"/>
    <xf numFmtId="0" fontId="48" fillId="0" borderId="0" xfId="0" applyFont="1" applyBorder="1"/>
    <xf numFmtId="0" fontId="51" fillId="0" borderId="0" xfId="0" applyFont="1" applyBorder="1" applyAlignment="1">
      <alignment horizontal="center"/>
    </xf>
    <xf numFmtId="0" fontId="57" fillId="0" borderId="0" xfId="0" applyFont="1" applyBorder="1" applyAlignment="1">
      <alignment horizontal="center"/>
    </xf>
    <xf numFmtId="3" fontId="36" fillId="0" borderId="0" xfId="0" applyNumberFormat="1" applyFont="1" applyBorder="1"/>
    <xf numFmtId="0" fontId="58" fillId="0" borderId="0" xfId="0" applyFont="1" applyBorder="1" applyAlignment="1">
      <alignment horizontal="center"/>
    </xf>
    <xf numFmtId="1" fontId="52" fillId="0" borderId="0" xfId="0" applyNumberFormat="1" applyFont="1"/>
    <xf numFmtId="0" fontId="59" fillId="0" borderId="0" xfId="0" applyFont="1" applyBorder="1" applyAlignment="1"/>
    <xf numFmtId="0" fontId="1" fillId="0" borderId="2" xfId="0" applyFont="1" applyBorder="1"/>
    <xf numFmtId="0" fontId="2" fillId="0" borderId="0" xfId="0" applyFont="1" applyFill="1"/>
    <xf numFmtId="0" fontId="14" fillId="0" borderId="0" xfId="0" applyFont="1" applyAlignment="1">
      <alignment horizontal="left"/>
    </xf>
    <xf numFmtId="0" fontId="14" fillId="0" borderId="0" xfId="0" applyFont="1" applyFill="1" applyAlignment="1">
      <alignment horizontal="left"/>
    </xf>
    <xf numFmtId="0" fontId="28" fillId="0" borderId="0" xfId="0" applyFont="1"/>
    <xf numFmtId="0" fontId="1" fillId="0" borderId="0" xfId="0" applyFont="1" applyFill="1"/>
    <xf numFmtId="1" fontId="14" fillId="0" borderId="0" xfId="0" applyNumberFormat="1" applyFont="1" applyFill="1" applyAlignment="1">
      <alignment horizontal="left"/>
    </xf>
    <xf numFmtId="0" fontId="4" fillId="0" borderId="0" xfId="0" applyFont="1" applyFill="1"/>
    <xf numFmtId="0" fontId="63" fillId="0" borderId="0" xfId="0" applyFont="1"/>
    <xf numFmtId="0" fontId="1" fillId="0" borderId="0" xfId="0" applyFont="1" applyAlignment="1"/>
    <xf numFmtId="0" fontId="65" fillId="0" borderId="0" xfId="0" applyFont="1"/>
    <xf numFmtId="0" fontId="67" fillId="0" borderId="2" xfId="0" applyFont="1" applyBorder="1" applyAlignment="1">
      <alignment wrapText="1"/>
    </xf>
    <xf numFmtId="0" fontId="68" fillId="0" borderId="0" xfId="0" applyFont="1" applyAlignment="1">
      <alignment horizontal="left"/>
    </xf>
    <xf numFmtId="0" fontId="13" fillId="0" borderId="0" xfId="0" applyFont="1" applyBorder="1" applyAlignment="1">
      <alignment vertical="center"/>
    </xf>
    <xf numFmtId="0" fontId="62" fillId="0" borderId="0" xfId="0" applyFont="1"/>
    <xf numFmtId="0" fontId="71" fillId="0" borderId="0" xfId="0" applyFont="1"/>
    <xf numFmtId="0" fontId="69" fillId="0" borderId="2" xfId="0" applyFont="1" applyBorder="1" applyAlignment="1">
      <alignment wrapText="1"/>
    </xf>
    <xf numFmtId="0" fontId="63" fillId="0" borderId="2" xfId="0" applyFont="1" applyBorder="1" applyAlignment="1">
      <alignment wrapText="1"/>
    </xf>
    <xf numFmtId="0" fontId="50" fillId="0" borderId="0" xfId="0" applyFont="1" applyAlignment="1">
      <alignment horizontal="left"/>
    </xf>
    <xf numFmtId="0" fontId="66" fillId="0" borderId="0" xfId="0" applyFont="1"/>
    <xf numFmtId="0" fontId="4" fillId="0" borderId="0" xfId="0" applyFont="1" applyAlignment="1">
      <alignment horizontal="left"/>
    </xf>
    <xf numFmtId="0" fontId="1" fillId="0" borderId="0" xfId="0" applyFont="1" applyAlignment="1">
      <alignment horizontal="left"/>
    </xf>
    <xf numFmtId="3" fontId="14" fillId="0" borderId="0" xfId="0" applyNumberFormat="1" applyFont="1" applyAlignment="1">
      <alignment horizontal="left"/>
    </xf>
    <xf numFmtId="1" fontId="4" fillId="0" borderId="3" xfId="0" applyNumberFormat="1" applyFont="1" applyBorder="1" applyAlignment="1">
      <alignment horizontal="center"/>
    </xf>
    <xf numFmtId="0" fontId="4" fillId="0" borderId="5"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3" fontId="1" fillId="0" borderId="2" xfId="0" applyNumberFormat="1" applyFont="1" applyBorder="1" applyAlignment="1" applyProtection="1">
      <alignment horizontal="right" vertical="top" wrapText="1"/>
      <protection locked="0"/>
    </xf>
    <xf numFmtId="3" fontId="1" fillId="0" borderId="2" xfId="0" applyNumberFormat="1" applyFont="1" applyBorder="1" applyAlignment="1" applyProtection="1">
      <alignment horizontal="right" vertical="top"/>
      <protection locked="0"/>
    </xf>
    <xf numFmtId="3" fontId="1" fillId="0" borderId="2" xfId="0" applyNumberFormat="1" applyFont="1" applyFill="1" applyBorder="1" applyAlignment="1" applyProtection="1">
      <alignment horizontal="right" vertical="top"/>
      <protection hidden="1"/>
    </xf>
    <xf numFmtId="164" fontId="14" fillId="0" borderId="0" xfId="0" applyNumberFormat="1" applyFont="1" applyAlignment="1">
      <alignment horizontal="left"/>
    </xf>
    <xf numFmtId="0" fontId="72" fillId="0" borderId="0" xfId="0" applyFont="1" applyBorder="1" applyAlignment="1" applyProtection="1">
      <alignment horizontal="left" vertical="center" wrapText="1"/>
      <protection locked="0"/>
    </xf>
    <xf numFmtId="0" fontId="14" fillId="0" borderId="0" xfId="0" applyFont="1" applyBorder="1" applyAlignment="1">
      <alignment horizontal="left"/>
    </xf>
    <xf numFmtId="3" fontId="72" fillId="0" borderId="0" xfId="0" applyNumberFormat="1" applyFont="1" applyBorder="1" applyAlignment="1" applyProtection="1">
      <alignment horizontal="left" vertical="top"/>
      <protection hidden="1"/>
    </xf>
    <xf numFmtId="3" fontId="72" fillId="0" borderId="0" xfId="0" applyNumberFormat="1" applyFont="1" applyBorder="1" applyAlignment="1" applyProtection="1">
      <alignment horizontal="left" vertical="top"/>
      <protection locked="0"/>
    </xf>
    <xf numFmtId="3" fontId="72" fillId="4" borderId="0" xfId="0" applyNumberFormat="1" applyFont="1" applyFill="1" applyBorder="1" applyAlignment="1" applyProtection="1">
      <alignment horizontal="left" vertical="top"/>
      <protection hidden="1"/>
    </xf>
    <xf numFmtId="0" fontId="4" fillId="0" borderId="0" xfId="0" applyFont="1" applyAlignment="1"/>
    <xf numFmtId="0" fontId="53" fillId="0" borderId="0" xfId="0" applyFont="1" applyBorder="1" applyAlignment="1">
      <alignment horizontal="left"/>
    </xf>
    <xf numFmtId="1" fontId="29" fillId="0" borderId="0" xfId="0" applyNumberFormat="1" applyFont="1" applyBorder="1" applyAlignment="1">
      <alignment horizontal="center" wrapText="1"/>
    </xf>
    <xf numFmtId="1" fontId="1" fillId="0" borderId="0" xfId="0" applyNumberFormat="1" applyFont="1" applyBorder="1" applyAlignment="1">
      <alignment horizontal="center"/>
    </xf>
    <xf numFmtId="1" fontId="1" fillId="0" borderId="0" xfId="0" applyNumberFormat="1" applyFont="1" applyFill="1" applyBorder="1" applyAlignment="1">
      <alignment horizontal="center"/>
    </xf>
    <xf numFmtId="3" fontId="40" fillId="0" borderId="8" xfId="0" applyNumberFormat="1" applyFont="1" applyBorder="1" applyAlignment="1">
      <alignment horizontal="right"/>
    </xf>
    <xf numFmtId="0" fontId="26" fillId="0" borderId="0" xfId="0" applyFont="1" applyBorder="1" applyAlignment="1">
      <alignment horizontal="center"/>
    </xf>
    <xf numFmtId="0" fontId="4" fillId="0" borderId="0" xfId="0" applyFont="1" applyBorder="1" applyAlignment="1">
      <alignment horizontal="left"/>
    </xf>
    <xf numFmtId="0" fontId="73" fillId="0" borderId="0" xfId="0" applyFont="1" applyBorder="1" applyAlignment="1">
      <alignment horizontal="right"/>
    </xf>
    <xf numFmtId="0" fontId="48" fillId="0" borderId="9" xfId="0" applyFont="1" applyBorder="1" applyAlignment="1">
      <alignment horizontal="center"/>
    </xf>
    <xf numFmtId="0" fontId="48" fillId="0" borderId="10" xfId="0" applyFont="1" applyBorder="1" applyAlignment="1">
      <alignment horizontal="center"/>
    </xf>
    <xf numFmtId="0" fontId="48" fillId="0" borderId="0" xfId="0" applyFont="1" applyBorder="1" applyAlignment="1">
      <alignment horizontal="right"/>
    </xf>
    <xf numFmtId="3" fontId="20" fillId="0" borderId="0" xfId="0" applyNumberFormat="1" applyFont="1" applyBorder="1"/>
    <xf numFmtId="3" fontId="1" fillId="0" borderId="0" xfId="0" applyNumberFormat="1" applyFont="1" applyAlignment="1">
      <alignment horizontal="right"/>
    </xf>
    <xf numFmtId="3" fontId="1" fillId="0" borderId="0" xfId="0" applyNumberFormat="1" applyFont="1" applyBorder="1" applyAlignment="1">
      <alignment horizontal="right"/>
    </xf>
    <xf numFmtId="3" fontId="1" fillId="0" borderId="0" xfId="0" applyNumberFormat="1" applyFont="1"/>
    <xf numFmtId="3" fontId="40" fillId="0" borderId="1" xfId="0" applyNumberFormat="1" applyFont="1" applyBorder="1"/>
    <xf numFmtId="3" fontId="40" fillId="0" borderId="0" xfId="0" applyNumberFormat="1" applyFont="1" applyBorder="1"/>
    <xf numFmtId="3" fontId="35" fillId="0" borderId="8" xfId="0" applyNumberFormat="1" applyFont="1" applyBorder="1"/>
    <xf numFmtId="3" fontId="36" fillId="0" borderId="0" xfId="0" applyNumberFormat="1" applyFont="1" applyBorder="1" applyAlignment="1">
      <alignment horizontal="right"/>
    </xf>
    <xf numFmtId="3" fontId="40" fillId="0" borderId="1" xfId="0" applyNumberFormat="1" applyFont="1" applyBorder="1" applyAlignment="1">
      <alignment horizontal="right"/>
    </xf>
    <xf numFmtId="3" fontId="40" fillId="0" borderId="0" xfId="0" applyNumberFormat="1" applyFont="1" applyBorder="1" applyAlignment="1">
      <alignment horizontal="right"/>
    </xf>
    <xf numFmtId="3" fontId="73" fillId="0" borderId="11" xfId="0" applyNumberFormat="1" applyFont="1" applyBorder="1" applyAlignment="1">
      <alignment horizontal="right"/>
    </xf>
    <xf numFmtId="0" fontId="11" fillId="0" borderId="0" xfId="0" applyFont="1"/>
    <xf numFmtId="3" fontId="1" fillId="0" borderId="0" xfId="0" applyNumberFormat="1" applyFont="1" applyBorder="1"/>
    <xf numFmtId="0" fontId="74" fillId="0" borderId="0" xfId="0" applyFont="1"/>
    <xf numFmtId="0" fontId="70" fillId="0" borderId="0" xfId="0" applyFont="1" applyAlignment="1">
      <alignment horizontal="center"/>
    </xf>
    <xf numFmtId="3" fontId="14" fillId="0" borderId="0" xfId="0" applyNumberFormat="1" applyFont="1" applyFill="1" applyAlignment="1">
      <alignment horizontal="left"/>
    </xf>
    <xf numFmtId="1" fontId="35" fillId="0" borderId="0" xfId="0" applyNumberFormat="1" applyFont="1" applyBorder="1"/>
    <xf numFmtId="0" fontId="60" fillId="0" borderId="0" xfId="0" applyFont="1" applyAlignment="1">
      <alignment horizontal="left"/>
    </xf>
    <xf numFmtId="3" fontId="18" fillId="0" borderId="2" xfId="0" applyNumberFormat="1" applyFont="1" applyFill="1" applyBorder="1"/>
    <xf numFmtId="3" fontId="18" fillId="0" borderId="12" xfId="0" applyNumberFormat="1" applyFont="1" applyFill="1" applyBorder="1"/>
    <xf numFmtId="3" fontId="18" fillId="0" borderId="2" xfId="0" applyNumberFormat="1" applyFont="1" applyFill="1" applyBorder="1" applyAlignment="1">
      <alignment wrapText="1"/>
    </xf>
    <xf numFmtId="3" fontId="21" fillId="0" borderId="2" xfId="0" applyNumberFormat="1" applyFont="1" applyFill="1" applyBorder="1" applyAlignment="1">
      <alignment wrapText="1"/>
    </xf>
    <xf numFmtId="3" fontId="21" fillId="0" borderId="2" xfId="0" applyNumberFormat="1" applyFont="1" applyFill="1" applyBorder="1"/>
    <xf numFmtId="3" fontId="21" fillId="0" borderId="2" xfId="0" applyNumberFormat="1" applyFont="1" applyFill="1" applyBorder="1" applyAlignment="1"/>
    <xf numFmtId="0" fontId="24" fillId="0" borderId="2" xfId="0" applyFont="1" applyBorder="1" applyAlignment="1">
      <alignment wrapText="1"/>
    </xf>
    <xf numFmtId="3" fontId="4" fillId="0" borderId="1" xfId="0" applyNumberFormat="1" applyFont="1" applyBorder="1" applyAlignment="1">
      <alignment horizontal="center"/>
    </xf>
    <xf numFmtId="3" fontId="1" fillId="0" borderId="7" xfId="0" applyNumberFormat="1" applyFont="1" applyBorder="1" applyAlignment="1" applyProtection="1">
      <alignment horizontal="right" vertical="top"/>
      <protection locked="0"/>
    </xf>
    <xf numFmtId="3" fontId="1" fillId="0" borderId="6" xfId="0" applyNumberFormat="1" applyFont="1" applyBorder="1" applyAlignment="1" applyProtection="1">
      <alignment horizontal="right" vertical="top" wrapText="1"/>
      <protection locked="0"/>
    </xf>
    <xf numFmtId="3" fontId="4" fillId="0" borderId="14" xfId="0" applyNumberFormat="1" applyFont="1" applyFill="1" applyBorder="1" applyAlignment="1" applyProtection="1">
      <alignment horizontal="right" vertical="top"/>
      <protection hidden="1"/>
    </xf>
    <xf numFmtId="3" fontId="63" fillId="0" borderId="14" xfId="0" applyNumberFormat="1" applyFont="1" applyFill="1" applyBorder="1" applyAlignment="1" applyProtection="1">
      <alignment horizontal="right" vertical="top"/>
      <protection hidden="1"/>
    </xf>
    <xf numFmtId="3" fontId="64" fillId="0" borderId="14" xfId="0" applyNumberFormat="1" applyFont="1" applyFill="1" applyBorder="1" applyAlignment="1" applyProtection="1">
      <alignment horizontal="right" vertical="top"/>
      <protection hidden="1"/>
    </xf>
    <xf numFmtId="3" fontId="63" fillId="0" borderId="14" xfId="0" applyNumberFormat="1" applyFont="1" applyFill="1" applyBorder="1" applyAlignment="1" applyProtection="1">
      <alignment horizontal="right" vertical="top"/>
      <protection locked="0"/>
    </xf>
    <xf numFmtId="3" fontId="4" fillId="0" borderId="14" xfId="0" applyNumberFormat="1" applyFont="1" applyFill="1" applyBorder="1" applyAlignment="1" applyProtection="1">
      <alignment horizontal="right" vertical="top" wrapText="1"/>
      <protection locked="0"/>
    </xf>
    <xf numFmtId="0" fontId="65" fillId="0" borderId="0" xfId="0" applyFont="1" applyBorder="1"/>
    <xf numFmtId="0" fontId="21" fillId="0" borderId="0" xfId="0" applyFont="1" applyAlignment="1">
      <alignment horizontal="left"/>
    </xf>
    <xf numFmtId="3" fontId="36" fillId="0" borderId="0" xfId="0" applyNumberFormat="1" applyFont="1"/>
    <xf numFmtId="0" fontId="21" fillId="0" borderId="0" xfId="0" applyFont="1" applyFill="1"/>
    <xf numFmtId="1" fontId="21" fillId="0" borderId="0" xfId="0" applyNumberFormat="1" applyFont="1"/>
    <xf numFmtId="0" fontId="21" fillId="0" borderId="0" xfId="0" applyFont="1" applyAlignment="1">
      <alignment wrapText="1"/>
    </xf>
    <xf numFmtId="0" fontId="18" fillId="0" borderId="0" xfId="0" applyFont="1" applyFill="1"/>
    <xf numFmtId="0" fontId="19" fillId="0" borderId="0" xfId="0" applyFont="1" applyFill="1"/>
    <xf numFmtId="1" fontId="48" fillId="0" borderId="0" xfId="0" applyNumberFormat="1" applyFont="1" applyFill="1" applyBorder="1" applyAlignment="1">
      <alignment horizontal="center"/>
    </xf>
    <xf numFmtId="0" fontId="56" fillId="0" borderId="0" xfId="0" applyFont="1" applyAlignment="1">
      <alignment horizontal="left"/>
    </xf>
    <xf numFmtId="1" fontId="36" fillId="0" borderId="15" xfId="0" applyNumberFormat="1" applyFont="1" applyBorder="1"/>
    <xf numFmtId="1" fontId="40" fillId="0" borderId="16" xfId="0" applyNumberFormat="1" applyFont="1" applyBorder="1"/>
    <xf numFmtId="0" fontId="1" fillId="0" borderId="0" xfId="0" applyFont="1" applyBorder="1" applyAlignment="1">
      <alignment horizontal="left" wrapText="1"/>
    </xf>
    <xf numFmtId="1" fontId="4" fillId="0" borderId="0" xfId="0" applyNumberFormat="1" applyFont="1" applyFill="1" applyBorder="1" applyAlignment="1">
      <alignment horizontal="center"/>
    </xf>
    <xf numFmtId="0" fontId="23" fillId="0" borderId="0" xfId="0" applyFont="1" applyAlignment="1">
      <alignment horizontal="center"/>
    </xf>
    <xf numFmtId="1" fontId="20" fillId="0" borderId="0" xfId="0" applyNumberFormat="1" applyFont="1" applyBorder="1"/>
    <xf numFmtId="0" fontId="1" fillId="0" borderId="24"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3" fontId="1" fillId="0" borderId="20" xfId="0" applyNumberFormat="1" applyFont="1" applyFill="1" applyBorder="1" applyAlignment="1" applyProtection="1">
      <alignment horizontal="right" vertical="top" wrapText="1"/>
      <protection locked="0"/>
    </xf>
    <xf numFmtId="0" fontId="4" fillId="0" borderId="15" xfId="0" applyFont="1" applyBorder="1" applyAlignment="1">
      <alignment horizontal="center"/>
    </xf>
    <xf numFmtId="1" fontId="4" fillId="0" borderId="1" xfId="0" applyNumberFormat="1" applyFont="1" applyBorder="1" applyAlignment="1">
      <alignment horizontal="center"/>
    </xf>
    <xf numFmtId="0" fontId="75" fillId="0" borderId="15" xfId="0" applyFont="1" applyBorder="1" applyAlignment="1">
      <alignment horizontal="center"/>
    </xf>
    <xf numFmtId="0" fontId="40" fillId="0" borderId="15" xfId="0" applyFont="1" applyBorder="1" applyAlignment="1">
      <alignment horizontal="center"/>
    </xf>
    <xf numFmtId="0" fontId="40" fillId="0" borderId="16" xfId="0" applyFont="1" applyBorder="1" applyAlignment="1">
      <alignment horizontal="center"/>
    </xf>
    <xf numFmtId="0" fontId="0" fillId="0" borderId="0" xfId="0"/>
    <xf numFmtId="1" fontId="29" fillId="0" borderId="25" xfId="0" applyNumberFormat="1" applyFont="1" applyBorder="1" applyAlignment="1">
      <alignment horizontal="center" wrapText="1"/>
    </xf>
    <xf numFmtId="1" fontId="1" fillId="0" borderId="26" xfId="0" applyNumberFormat="1" applyFont="1" applyBorder="1" applyAlignment="1">
      <alignment horizontal="center"/>
    </xf>
    <xf numFmtId="1" fontId="4" fillId="0" borderId="26" xfId="0" applyNumberFormat="1" applyFont="1" applyFill="1" applyBorder="1" applyAlignment="1">
      <alignment horizontal="center"/>
    </xf>
    <xf numFmtId="1" fontId="48" fillId="0" borderId="26" xfId="0" applyNumberFormat="1" applyFont="1" applyFill="1" applyBorder="1" applyAlignment="1">
      <alignment horizontal="center"/>
    </xf>
    <xf numFmtId="1" fontId="1" fillId="0" borderId="26" xfId="0" applyNumberFormat="1" applyFont="1" applyFill="1" applyBorder="1" applyAlignment="1">
      <alignment horizontal="center"/>
    </xf>
    <xf numFmtId="1" fontId="48" fillId="0" borderId="27" xfId="0" applyNumberFormat="1" applyFont="1" applyFill="1" applyBorder="1" applyAlignment="1">
      <alignment horizontal="center"/>
    </xf>
    <xf numFmtId="0" fontId="67" fillId="0" borderId="28" xfId="0" applyFont="1" applyBorder="1" applyAlignment="1">
      <alignment horizontal="center" vertical="center" wrapText="1"/>
    </xf>
    <xf numFmtId="0" fontId="67" fillId="0" borderId="25" xfId="0" applyFont="1" applyBorder="1" applyAlignment="1">
      <alignment horizontal="center" vertical="center" wrapText="1"/>
    </xf>
    <xf numFmtId="3" fontId="18" fillId="0" borderId="26" xfId="0" applyNumberFormat="1" applyFont="1" applyFill="1" applyBorder="1"/>
    <xf numFmtId="3" fontId="18" fillId="0" borderId="29" xfId="0" applyNumberFormat="1" applyFont="1" applyFill="1" applyBorder="1"/>
    <xf numFmtId="3" fontId="18" fillId="0" borderId="30" xfId="0" applyNumberFormat="1" applyFont="1" applyFill="1" applyBorder="1"/>
    <xf numFmtId="3" fontId="18" fillId="0" borderId="27" xfId="0" applyNumberFormat="1" applyFont="1" applyFill="1" applyBorder="1"/>
    <xf numFmtId="14" fontId="21" fillId="0" borderId="0" xfId="0" applyNumberFormat="1" applyFont="1"/>
    <xf numFmtId="0" fontId="4" fillId="0" borderId="8" xfId="0" applyFont="1" applyFill="1" applyBorder="1" applyAlignment="1">
      <alignment horizontal="left"/>
    </xf>
    <xf numFmtId="0" fontId="4" fillId="0" borderId="32" xfId="0" applyFont="1" applyFill="1" applyBorder="1" applyAlignment="1">
      <alignment horizontal="left"/>
    </xf>
    <xf numFmtId="0" fontId="2" fillId="0" borderId="33" xfId="0" applyFont="1" applyFill="1" applyBorder="1" applyAlignment="1">
      <alignment horizontal="left"/>
    </xf>
    <xf numFmtId="0" fontId="45" fillId="0" borderId="0" xfId="0" quotePrefix="1" applyFont="1" applyAlignment="1">
      <alignment horizontal="left"/>
    </xf>
    <xf numFmtId="0" fontId="1" fillId="0" borderId="24" xfId="0" quotePrefix="1" applyFont="1" applyBorder="1" applyAlignment="1" applyProtection="1">
      <alignment horizontal="center" vertical="center" wrapText="1"/>
      <protection locked="0"/>
    </xf>
    <xf numFmtId="0" fontId="1" fillId="0" borderId="18" xfId="0" quotePrefix="1" applyFont="1" applyBorder="1" applyAlignment="1" applyProtection="1">
      <alignment horizontal="center" vertical="center" wrapText="1"/>
      <protection locked="0"/>
    </xf>
    <xf numFmtId="0" fontId="4" fillId="0" borderId="0" xfId="0" quotePrefix="1" applyFont="1" applyAlignment="1">
      <alignment horizontal="left"/>
    </xf>
    <xf numFmtId="0" fontId="1" fillId="0" borderId="0" xfId="0" quotePrefix="1" applyFont="1" applyFill="1" applyBorder="1" applyAlignment="1">
      <alignment horizontal="left"/>
    </xf>
    <xf numFmtId="0" fontId="48" fillId="0" borderId="0" xfId="0" quotePrefix="1" applyFont="1" applyBorder="1" applyAlignment="1">
      <alignment horizontal="right"/>
    </xf>
    <xf numFmtId="0" fontId="38" fillId="0" borderId="0" xfId="0" applyFont="1" applyAlignment="1">
      <alignment horizontal="center"/>
    </xf>
    <xf numFmtId="0" fontId="76" fillId="0" borderId="0" xfId="0" applyFont="1" applyBorder="1" applyAlignment="1">
      <alignment horizontal="center"/>
    </xf>
    <xf numFmtId="0" fontId="76" fillId="0" borderId="0" xfId="0" applyFont="1" applyBorder="1" applyAlignment="1">
      <alignment horizontal="center" vertical="center"/>
    </xf>
    <xf numFmtId="0" fontId="77" fillId="0" borderId="0" xfId="0" applyFont="1" applyBorder="1" applyAlignment="1">
      <alignment horizontal="center"/>
    </xf>
    <xf numFmtId="0" fontId="78" fillId="0" borderId="0" xfId="0" applyFont="1" applyBorder="1" applyAlignment="1">
      <alignment horizontal="center"/>
    </xf>
    <xf numFmtId="0" fontId="67" fillId="0" borderId="41" xfId="0" applyFont="1" applyBorder="1" applyAlignment="1">
      <alignment horizontal="center" vertical="center" wrapText="1"/>
    </xf>
    <xf numFmtId="3" fontId="1" fillId="5" borderId="7" xfId="0" applyNumberFormat="1" applyFont="1" applyFill="1" applyBorder="1" applyAlignment="1" applyProtection="1">
      <alignment horizontal="right" vertical="top"/>
      <protection hidden="1"/>
    </xf>
    <xf numFmtId="0" fontId="18" fillId="0" borderId="0" xfId="0" quotePrefix="1" applyFont="1" applyAlignment="1">
      <alignment horizontal="left"/>
    </xf>
    <xf numFmtId="0" fontId="21" fillId="0" borderId="0" xfId="0" applyFont="1" applyAlignment="1">
      <alignment horizontal="center" vertical="center"/>
    </xf>
    <xf numFmtId="0" fontId="48" fillId="0" borderId="0" xfId="0" quotePrefix="1" applyFont="1" applyAlignment="1">
      <alignment horizontal="left"/>
    </xf>
    <xf numFmtId="10" fontId="81" fillId="0" borderId="0" xfId="0" applyNumberFormat="1" applyFont="1" applyFill="1" applyAlignment="1" applyProtection="1">
      <alignment horizontal="center"/>
    </xf>
    <xf numFmtId="3" fontId="73" fillId="0" borderId="0" xfId="0" applyNumberFormat="1" applyFont="1" applyBorder="1" applyAlignment="1">
      <alignment horizontal="right"/>
    </xf>
    <xf numFmtId="0" fontId="24" fillId="0" borderId="0" xfId="0" applyFont="1" applyBorder="1"/>
    <xf numFmtId="0" fontId="82" fillId="0" borderId="0" xfId="1" applyNumberFormat="1" applyFont="1" applyFill="1" applyBorder="1" applyAlignment="1" applyProtection="1">
      <alignment horizontal="center"/>
    </xf>
    <xf numFmtId="0" fontId="24" fillId="0" borderId="0" xfId="0" quotePrefix="1" applyFont="1" applyBorder="1" applyAlignment="1">
      <alignment horizontal="left"/>
    </xf>
    <xf numFmtId="0" fontId="83" fillId="0" borderId="0" xfId="0" applyFont="1" applyFill="1"/>
    <xf numFmtId="2" fontId="83" fillId="0" borderId="0" xfId="0" applyNumberFormat="1" applyFont="1" applyFill="1" applyBorder="1"/>
    <xf numFmtId="2" fontId="84" fillId="0" borderId="6" xfId="0" applyNumberFormat="1" applyFont="1" applyFill="1" applyBorder="1"/>
    <xf numFmtId="1" fontId="84" fillId="0" borderId="0" xfId="0" applyNumberFormat="1" applyFont="1" applyFill="1" applyBorder="1"/>
    <xf numFmtId="0" fontId="85" fillId="0" borderId="0" xfId="0" applyFont="1" applyFill="1" applyAlignment="1">
      <alignment horizontal="left"/>
    </xf>
    <xf numFmtId="0" fontId="86" fillId="0" borderId="0" xfId="0" applyFont="1" applyFill="1"/>
    <xf numFmtId="2" fontId="84" fillId="0" borderId="0" xfId="0" applyNumberFormat="1" applyFont="1" applyFill="1" applyBorder="1"/>
    <xf numFmtId="0" fontId="83" fillId="0" borderId="0" xfId="0" applyFont="1" applyFill="1" applyBorder="1"/>
    <xf numFmtId="0" fontId="84" fillId="0" borderId="0" xfId="0" quotePrefix="1" applyFont="1" applyAlignment="1">
      <alignment horizontal="left"/>
    </xf>
    <xf numFmtId="0" fontId="84" fillId="0" borderId="0" xfId="0" applyFont="1"/>
    <xf numFmtId="1" fontId="83" fillId="0" borderId="0" xfId="0" applyNumberFormat="1" applyFont="1" applyFill="1" applyBorder="1"/>
    <xf numFmtId="0" fontId="85" fillId="0" borderId="0" xfId="0" applyFont="1" applyFill="1" applyBorder="1" applyAlignment="1">
      <alignment horizontal="left"/>
    </xf>
    <xf numFmtId="0" fontId="85" fillId="0" borderId="0" xfId="0" applyFont="1" applyAlignment="1">
      <alignment horizontal="left"/>
    </xf>
    <xf numFmtId="0" fontId="83" fillId="0" borderId="0" xfId="0" applyFont="1"/>
    <xf numFmtId="0" fontId="87" fillId="0" borderId="0" xfId="0" applyFont="1"/>
    <xf numFmtId="0" fontId="88" fillId="0" borderId="0" xfId="0" applyNumberFormat="1" applyFont="1" applyBorder="1" applyAlignment="1" applyProtection="1">
      <alignment horizontal="left" vertical="center"/>
      <protection locked="0"/>
    </xf>
    <xf numFmtId="0" fontId="88" fillId="0" borderId="0" xfId="0" applyNumberFormat="1" applyFont="1" applyBorder="1" applyAlignment="1" applyProtection="1">
      <alignment horizontal="left" vertical="center" wrapText="1"/>
      <protection locked="0"/>
    </xf>
    <xf numFmtId="0" fontId="89" fillId="0" borderId="0" xfId="0" applyFont="1" applyBorder="1" applyAlignment="1" applyProtection="1">
      <alignment horizontal="center" vertical="center" wrapText="1"/>
      <protection locked="0"/>
    </xf>
    <xf numFmtId="0" fontId="89" fillId="0" borderId="18" xfId="0" applyFont="1" applyBorder="1" applyAlignment="1" applyProtection="1">
      <alignment horizontal="center" vertical="center" wrapText="1"/>
      <protection locked="0"/>
    </xf>
    <xf numFmtId="0" fontId="90" fillId="0" borderId="0" xfId="0" applyFont="1" applyAlignment="1">
      <alignment horizontal="left"/>
    </xf>
    <xf numFmtId="0" fontId="83" fillId="0" borderId="0" xfId="0" applyFont="1" applyBorder="1" applyAlignment="1">
      <alignment horizontal="left"/>
    </xf>
    <xf numFmtId="3" fontId="84" fillId="0" borderId="0" xfId="0" applyNumberFormat="1" applyFont="1" applyFill="1" applyBorder="1"/>
    <xf numFmtId="3" fontId="83" fillId="0" borderId="0" xfId="0" applyNumberFormat="1" applyFont="1" applyBorder="1"/>
    <xf numFmtId="3" fontId="84" fillId="0" borderId="19" xfId="0" applyNumberFormat="1" applyFont="1" applyFill="1" applyBorder="1"/>
    <xf numFmtId="3" fontId="84" fillId="0" borderId="20" xfId="0" applyNumberFormat="1" applyFont="1" applyFill="1" applyBorder="1"/>
    <xf numFmtId="3" fontId="91" fillId="0" borderId="19" xfId="0" applyNumberFormat="1" applyFont="1" applyFill="1" applyBorder="1"/>
    <xf numFmtId="0" fontId="84" fillId="0" borderId="0" xfId="0" applyFont="1" applyBorder="1" applyAlignment="1">
      <alignment horizontal="left"/>
    </xf>
    <xf numFmtId="3" fontId="84" fillId="0" borderId="21" xfId="0" applyNumberFormat="1" applyFont="1" applyFill="1" applyBorder="1"/>
    <xf numFmtId="1" fontId="85" fillId="0" borderId="0" xfId="0" applyNumberFormat="1" applyFont="1" applyAlignment="1">
      <alignment horizontal="left"/>
    </xf>
    <xf numFmtId="0" fontId="92" fillId="0" borderId="0" xfId="0" applyFont="1" applyFill="1" applyBorder="1"/>
    <xf numFmtId="0" fontId="92" fillId="0" borderId="0" xfId="0" applyFont="1" applyFill="1"/>
    <xf numFmtId="2" fontId="93" fillId="0" borderId="0" xfId="0" applyNumberFormat="1" applyFont="1" applyFill="1" applyBorder="1"/>
    <xf numFmtId="1" fontId="93" fillId="0" borderId="0" xfId="0" applyNumberFormat="1" applyFont="1" applyFill="1" applyBorder="1"/>
    <xf numFmtId="167" fontId="84" fillId="0" borderId="0" xfId="0" applyNumberFormat="1" applyFont="1" applyBorder="1"/>
    <xf numFmtId="0" fontId="84" fillId="0" borderId="0" xfId="0" applyFont="1" applyBorder="1"/>
    <xf numFmtId="0" fontId="84" fillId="0" borderId="0" xfId="0" applyFont="1" applyAlignment="1">
      <alignment horizontal="left"/>
    </xf>
    <xf numFmtId="0" fontId="94" fillId="0" borderId="0" xfId="0" applyFont="1"/>
    <xf numFmtId="0" fontId="94" fillId="0" borderId="0" xfId="0" applyFont="1" applyAlignment="1">
      <alignment horizontal="center"/>
    </xf>
    <xf numFmtId="0" fontId="83" fillId="0" borderId="0" xfId="0" applyFont="1" applyBorder="1"/>
    <xf numFmtId="0" fontId="94" fillId="0" borderId="3" xfId="0" applyFont="1" applyBorder="1" applyAlignment="1">
      <alignment horizontal="center"/>
    </xf>
    <xf numFmtId="0" fontId="84" fillId="0" borderId="3" xfId="0" applyFont="1" applyBorder="1" applyAlignment="1">
      <alignment horizontal="center"/>
    </xf>
    <xf numFmtId="3" fontId="84" fillId="0" borderId="1" xfId="0" applyNumberFormat="1" applyFont="1" applyBorder="1" applyAlignment="1">
      <alignment horizontal="center"/>
    </xf>
    <xf numFmtId="1" fontId="84" fillId="0" borderId="0" xfId="0" applyNumberFormat="1" applyFont="1" applyBorder="1"/>
    <xf numFmtId="1" fontId="84" fillId="0" borderId="3" xfId="0" applyNumberFormat="1" applyFont="1" applyBorder="1" applyAlignment="1">
      <alignment horizontal="center"/>
    </xf>
    <xf numFmtId="3" fontId="91" fillId="0" borderId="0" xfId="0" applyNumberFormat="1" applyFont="1" applyBorder="1" applyAlignment="1">
      <alignment horizontal="right"/>
    </xf>
    <xf numFmtId="0" fontId="84" fillId="0" borderId="0" xfId="0" applyFont="1" applyFill="1" applyBorder="1"/>
    <xf numFmtId="3" fontId="83" fillId="0" borderId="0" xfId="0" applyNumberFormat="1" applyFont="1" applyBorder="1" applyAlignment="1">
      <alignment horizontal="right"/>
    </xf>
    <xf numFmtId="0" fontId="84" fillId="0" borderId="0" xfId="0" applyFont="1" applyFill="1"/>
    <xf numFmtId="0" fontId="83" fillId="0" borderId="0" xfId="0" applyFont="1" applyBorder="1" applyAlignment="1"/>
    <xf numFmtId="0" fontId="83" fillId="0" borderId="0" xfId="0" applyFont="1" applyAlignment="1">
      <alignment horizontal="left"/>
    </xf>
    <xf numFmtId="1" fontId="83" fillId="0" borderId="0" xfId="0" applyNumberFormat="1" applyFont="1" applyBorder="1" applyAlignment="1">
      <alignment horizontal="right"/>
    </xf>
    <xf numFmtId="0" fontId="84" fillId="0" borderId="0" xfId="0" applyFont="1" applyBorder="1" applyAlignment="1"/>
    <xf numFmtId="3" fontId="91" fillId="0" borderId="0" xfId="0" applyNumberFormat="1" applyFont="1" applyBorder="1" applyAlignment="1"/>
    <xf numFmtId="3" fontId="84" fillId="0" borderId="1" xfId="0" applyNumberFormat="1" applyFont="1" applyFill="1" applyBorder="1" applyAlignment="1">
      <alignment horizontal="center"/>
    </xf>
    <xf numFmtId="3" fontId="84" fillId="0" borderId="0" xfId="0" applyNumberFormat="1" applyFont="1" applyFill="1" applyBorder="1" applyAlignment="1">
      <alignment horizontal="center"/>
    </xf>
    <xf numFmtId="0" fontId="95" fillId="0" borderId="0" xfId="0" applyFont="1"/>
    <xf numFmtId="0" fontId="96" fillId="0" borderId="2" xfId="0" applyFont="1" applyFill="1" applyBorder="1" applyAlignment="1" applyProtection="1">
      <alignment horizontal="center" vertical="center" wrapText="1"/>
      <protection locked="0"/>
    </xf>
    <xf numFmtId="0" fontId="89" fillId="0" borderId="2" xfId="0" applyFont="1" applyFill="1" applyBorder="1" applyAlignment="1" applyProtection="1">
      <alignment horizontal="center" vertical="center" wrapText="1"/>
      <protection locked="0"/>
    </xf>
    <xf numFmtId="0" fontId="97" fillId="0" borderId="0" xfId="0" applyFont="1" applyAlignment="1">
      <alignment horizontal="left"/>
    </xf>
    <xf numFmtId="49" fontId="83" fillId="0" borderId="0" xfId="0" applyNumberFormat="1" applyFont="1" applyBorder="1" applyAlignment="1" applyProtection="1">
      <alignment vertical="top" wrapText="1"/>
      <protection locked="0"/>
    </xf>
    <xf numFmtId="3" fontId="83" fillId="0" borderId="2" xfId="0" applyNumberFormat="1" applyFont="1" applyFill="1" applyBorder="1" applyAlignment="1" applyProtection="1">
      <alignment horizontal="right"/>
      <protection locked="0"/>
    </xf>
    <xf numFmtId="3" fontId="83" fillId="0" borderId="2" xfId="0" applyNumberFormat="1" applyFont="1" applyFill="1" applyBorder="1" applyAlignment="1" applyProtection="1">
      <alignment horizontal="right" vertical="top" wrapText="1" indent="1"/>
      <protection locked="0"/>
    </xf>
    <xf numFmtId="3" fontId="83" fillId="0" borderId="2" xfId="0" applyNumberFormat="1" applyFont="1" applyFill="1" applyBorder="1" applyAlignment="1" applyProtection="1">
      <alignment horizontal="right" vertical="top" wrapText="1" indent="1"/>
      <protection hidden="1"/>
    </xf>
    <xf numFmtId="49" fontId="83" fillId="0" borderId="0" xfId="0" applyNumberFormat="1" applyFont="1" applyFill="1" applyBorder="1" applyAlignment="1" applyProtection="1">
      <alignment vertical="top" wrapText="1"/>
      <protection locked="0"/>
    </xf>
    <xf numFmtId="2" fontId="83" fillId="0" borderId="0" xfId="0" applyNumberFormat="1" applyFont="1" applyFill="1" applyBorder="1" applyAlignment="1" applyProtection="1">
      <alignment horizontal="right"/>
      <protection locked="0"/>
    </xf>
    <xf numFmtId="3" fontId="84" fillId="0" borderId="13" xfId="0" applyNumberFormat="1" applyFont="1" applyFill="1" applyBorder="1" applyAlignment="1" applyProtection="1">
      <alignment horizontal="right" vertical="top" wrapText="1" indent="1"/>
      <protection hidden="1"/>
    </xf>
    <xf numFmtId="3" fontId="84" fillId="0" borderId="0" xfId="0" applyNumberFormat="1" applyFont="1" applyFill="1" applyBorder="1" applyAlignment="1" applyProtection="1">
      <alignment horizontal="right" vertical="top" wrapText="1" indent="1"/>
      <protection hidden="1"/>
    </xf>
    <xf numFmtId="0" fontId="84" fillId="0" borderId="37" xfId="0" applyFont="1" applyBorder="1" applyAlignment="1">
      <alignment horizontal="center"/>
    </xf>
    <xf numFmtId="1" fontId="84" fillId="0" borderId="38" xfId="0" applyNumberFormat="1" applyFont="1" applyBorder="1" applyAlignment="1">
      <alignment horizontal="center"/>
    </xf>
    <xf numFmtId="1" fontId="91" fillId="0" borderId="39" xfId="0" applyNumberFormat="1" applyFont="1" applyBorder="1" applyAlignment="1">
      <alignment horizontal="right"/>
    </xf>
    <xf numFmtId="1" fontId="83" fillId="0" borderId="40" xfId="0" applyNumberFormat="1" applyFont="1" applyBorder="1"/>
    <xf numFmtId="1" fontId="83" fillId="0" borderId="39" xfId="0" applyNumberFormat="1" applyFont="1" applyBorder="1" applyAlignment="1">
      <alignment horizontal="right"/>
    </xf>
    <xf numFmtId="1" fontId="84" fillId="0" borderId="0" xfId="0" applyNumberFormat="1" applyFont="1" applyBorder="1" applyAlignment="1">
      <alignment horizontal="right"/>
    </xf>
    <xf numFmtId="0" fontId="98" fillId="0" borderId="0" xfId="0" applyFont="1"/>
    <xf numFmtId="0" fontId="99" fillId="0" borderId="0" xfId="0" applyFont="1" applyBorder="1" applyAlignment="1" applyProtection="1">
      <alignment horizontal="center" wrapText="1"/>
      <protection locked="0"/>
    </xf>
    <xf numFmtId="0" fontId="100" fillId="0" borderId="4" xfId="0" applyFont="1" applyBorder="1" applyAlignment="1" applyProtection="1">
      <alignment vertical="center" wrapText="1"/>
      <protection locked="0"/>
    </xf>
    <xf numFmtId="0" fontId="100" fillId="0" borderId="2" xfId="0" applyFont="1" applyBorder="1" applyAlignment="1" applyProtection="1">
      <alignment vertical="center" wrapText="1"/>
      <protection locked="0"/>
    </xf>
    <xf numFmtId="0" fontId="84" fillId="0" borderId="0" xfId="0" applyFont="1" applyBorder="1" applyAlignment="1" applyProtection="1">
      <alignment vertical="top" wrapText="1"/>
      <protection locked="0"/>
    </xf>
    <xf numFmtId="3" fontId="83" fillId="0" borderId="2" xfId="0" applyNumberFormat="1" applyFont="1" applyFill="1" applyBorder="1" applyAlignment="1" applyProtection="1">
      <alignment vertical="top" wrapText="1"/>
      <protection hidden="1"/>
    </xf>
    <xf numFmtId="3" fontId="83" fillId="0" borderId="2" xfId="0" applyNumberFormat="1" applyFont="1" applyFill="1" applyBorder="1" applyAlignment="1" applyProtection="1">
      <alignment vertical="top" wrapText="1"/>
      <protection locked="0"/>
    </xf>
    <xf numFmtId="3" fontId="85" fillId="0" borderId="0" xfId="0" applyNumberFormat="1" applyFont="1" applyAlignment="1">
      <alignment horizontal="left"/>
    </xf>
    <xf numFmtId="3" fontId="84" fillId="0" borderId="13" xfId="0" applyNumberFormat="1" applyFont="1" applyFill="1" applyBorder="1" applyAlignment="1" applyProtection="1">
      <alignment vertical="top" wrapText="1"/>
      <protection hidden="1"/>
    </xf>
    <xf numFmtId="3" fontId="84" fillId="0" borderId="13" xfId="0" applyNumberFormat="1" applyFont="1" applyFill="1" applyBorder="1"/>
    <xf numFmtId="3" fontId="94" fillId="0" borderId="13" xfId="0" applyNumberFormat="1" applyFont="1" applyFill="1" applyBorder="1"/>
    <xf numFmtId="0" fontId="86" fillId="3" borderId="2" xfId="0" applyFont="1" applyFill="1" applyBorder="1"/>
    <xf numFmtId="0" fontId="84" fillId="3" borderId="2" xfId="0" applyFont="1" applyFill="1" applyBorder="1"/>
    <xf numFmtId="0" fontId="101" fillId="0" borderId="0" xfId="0" applyFont="1"/>
    <xf numFmtId="0" fontId="101" fillId="0" borderId="0" xfId="0" applyFont="1" applyBorder="1"/>
    <xf numFmtId="0" fontId="85" fillId="0" borderId="0" xfId="0" applyFont="1"/>
    <xf numFmtId="0" fontId="102" fillId="0" borderId="0" xfId="0" applyFont="1"/>
    <xf numFmtId="3" fontId="103" fillId="0" borderId="22" xfId="0" applyNumberFormat="1" applyFont="1" applyFill="1" applyBorder="1" applyAlignment="1" applyProtection="1">
      <alignment vertical="top" wrapText="1"/>
      <protection hidden="1"/>
    </xf>
    <xf numFmtId="3" fontId="95" fillId="0" borderId="22" xfId="0" applyNumberFormat="1" applyFont="1" applyFill="1" applyBorder="1" applyAlignment="1" applyProtection="1">
      <alignment vertical="top" wrapText="1"/>
      <protection locked="0"/>
    </xf>
    <xf numFmtId="49" fontId="95" fillId="0" borderId="2" xfId="0" applyNumberFormat="1" applyFont="1" applyBorder="1" applyAlignment="1" applyProtection="1">
      <alignment horizontal="right" vertical="top" wrapText="1"/>
      <protection locked="0"/>
    </xf>
    <xf numFmtId="1" fontId="95" fillId="0" borderId="31" xfId="0" applyNumberFormat="1" applyFont="1" applyFill="1" applyBorder="1" applyAlignment="1" applyProtection="1">
      <alignment wrapText="1"/>
      <protection locked="0"/>
    </xf>
    <xf numFmtId="3" fontId="96" fillId="0" borderId="23" xfId="0" applyNumberFormat="1" applyFont="1" applyFill="1" applyBorder="1" applyAlignment="1" applyProtection="1">
      <alignment vertical="top" wrapText="1"/>
      <protection locked="0"/>
    </xf>
    <xf numFmtId="0" fontId="83" fillId="0" borderId="0" xfId="0" applyFont="1" applyBorder="1" applyAlignment="1">
      <alignment horizontal="center"/>
    </xf>
    <xf numFmtId="0" fontId="84" fillId="0" borderId="0" xfId="0" applyFont="1" applyBorder="1" applyAlignment="1">
      <alignment horizontal="center"/>
    </xf>
    <xf numFmtId="3" fontId="83" fillId="0" borderId="8" xfId="0" applyNumberFormat="1" applyFont="1" applyBorder="1"/>
    <xf numFmtId="3" fontId="84" fillId="0" borderId="10" xfId="0" applyNumberFormat="1" applyFont="1" applyBorder="1" applyAlignment="1">
      <alignment horizontal="center"/>
    </xf>
    <xf numFmtId="3" fontId="84" fillId="0" borderId="0" xfId="0" applyNumberFormat="1" applyFont="1" applyBorder="1" applyAlignment="1">
      <alignment horizontal="center"/>
    </xf>
    <xf numFmtId="0" fontId="83" fillId="0" borderId="34" xfId="0" applyFont="1" applyBorder="1" applyAlignment="1">
      <alignment horizontal="center"/>
    </xf>
    <xf numFmtId="0" fontId="83" fillId="0" borderId="35" xfId="0" applyFont="1" applyBorder="1" applyAlignment="1">
      <alignment horizontal="center"/>
    </xf>
    <xf numFmtId="0" fontId="84" fillId="0" borderId="0" xfId="0" applyFont="1" applyFill="1" applyBorder="1" applyAlignment="1">
      <alignment horizontal="right"/>
    </xf>
    <xf numFmtId="1" fontId="84" fillId="0" borderId="0" xfId="0" applyNumberFormat="1" applyFont="1" applyFill="1" applyBorder="1" applyAlignment="1">
      <alignment horizontal="center" vertical="center"/>
    </xf>
    <xf numFmtId="1" fontId="84" fillId="0" borderId="0" xfId="0" applyNumberFormat="1" applyFont="1" applyBorder="1" applyAlignment="1">
      <alignment horizontal="center"/>
    </xf>
    <xf numFmtId="0" fontId="84" fillId="0" borderId="0" xfId="0" applyFont="1" applyFill="1" applyBorder="1" applyAlignment="1"/>
    <xf numFmtId="1" fontId="84" fillId="0" borderId="0" xfId="0" applyNumberFormat="1" applyFont="1" applyFill="1" applyBorder="1" applyAlignment="1">
      <alignment horizontal="center"/>
    </xf>
    <xf numFmtId="0" fontId="84" fillId="0" borderId="46" xfId="0" applyFont="1" applyFill="1" applyBorder="1" applyAlignment="1"/>
    <xf numFmtId="0" fontId="91" fillId="0" borderId="36" xfId="0" applyFont="1" applyFill="1" applyBorder="1" applyAlignment="1">
      <alignment horizontal="left" wrapText="1"/>
    </xf>
    <xf numFmtId="0" fontId="91" fillId="0" borderId="36" xfId="0" applyFont="1" applyFill="1" applyBorder="1" applyAlignment="1">
      <alignment horizontal="center" wrapText="1"/>
    </xf>
    <xf numFmtId="1" fontId="91" fillId="0" borderId="36" xfId="0" applyNumberFormat="1" applyFont="1" applyFill="1" applyBorder="1" applyAlignment="1">
      <alignment horizontal="center" wrapText="1"/>
    </xf>
    <xf numFmtId="0" fontId="83" fillId="0" borderId="47" xfId="0" applyFont="1" applyFill="1" applyBorder="1" applyAlignment="1">
      <alignment horizontal="center"/>
    </xf>
    <xf numFmtId="3" fontId="83" fillId="0" borderId="43" xfId="0" applyNumberFormat="1" applyFont="1" applyFill="1" applyBorder="1" applyAlignment="1">
      <alignment horizontal="center"/>
    </xf>
    <xf numFmtId="3" fontId="83" fillId="0" borderId="42" xfId="0" applyNumberFormat="1" applyFont="1" applyFill="1" applyBorder="1" applyAlignment="1">
      <alignment horizontal="center"/>
    </xf>
    <xf numFmtId="0" fontId="83" fillId="0" borderId="48" xfId="0" applyFont="1" applyFill="1" applyBorder="1" applyAlignment="1">
      <alignment horizontal="center"/>
    </xf>
    <xf numFmtId="3" fontId="83" fillId="0" borderId="45" xfId="0" applyNumberFormat="1" applyFont="1" applyFill="1" applyBorder="1" applyAlignment="1">
      <alignment horizontal="center"/>
    </xf>
    <xf numFmtId="3" fontId="83" fillId="0" borderId="42" xfId="0" applyNumberFormat="1" applyFont="1" applyFill="1" applyBorder="1" applyAlignment="1"/>
    <xf numFmtId="3" fontId="83" fillId="0" borderId="42" xfId="0" applyNumberFormat="1" applyFont="1" applyBorder="1"/>
    <xf numFmtId="0" fontId="83" fillId="0" borderId="36" xfId="0" applyFont="1" applyFill="1" applyBorder="1" applyAlignment="1">
      <alignment horizontal="center"/>
    </xf>
    <xf numFmtId="3" fontId="83" fillId="0" borderId="52" xfId="0" applyNumberFormat="1" applyFont="1" applyFill="1" applyBorder="1" applyAlignment="1">
      <alignment horizontal="center"/>
    </xf>
    <xf numFmtId="0" fontId="83" fillId="0" borderId="39" xfId="0" applyFont="1" applyFill="1" applyBorder="1" applyAlignment="1">
      <alignment horizontal="center" vertical="top" wrapText="1"/>
    </xf>
    <xf numFmtId="0" fontId="83" fillId="0" borderId="40" xfId="0" applyFont="1" applyFill="1" applyBorder="1" applyAlignment="1">
      <alignment horizontal="center" vertical="top" wrapText="1"/>
    </xf>
    <xf numFmtId="9" fontId="104" fillId="6" borderId="78" xfId="0" applyNumberFormat="1" applyFont="1" applyFill="1" applyBorder="1" applyAlignment="1">
      <alignment horizontal="center" vertical="center" wrapText="1"/>
    </xf>
    <xf numFmtId="3" fontId="83" fillId="0" borderId="46" xfId="0" applyNumberFormat="1" applyFont="1" applyFill="1" applyBorder="1" applyAlignment="1">
      <alignment horizontal="center"/>
    </xf>
    <xf numFmtId="0" fontId="83" fillId="0" borderId="45" xfId="0" applyFont="1" applyFill="1" applyBorder="1" applyAlignment="1">
      <alignment horizontal="center" vertical="top" wrapText="1"/>
    </xf>
    <xf numFmtId="0" fontId="83" fillId="0" borderId="50" xfId="0" applyFont="1" applyFill="1" applyBorder="1" applyAlignment="1">
      <alignment horizontal="center" vertical="top" wrapText="1"/>
    </xf>
    <xf numFmtId="9" fontId="104" fillId="6" borderId="79" xfId="0" applyNumberFormat="1" applyFont="1" applyFill="1" applyBorder="1" applyAlignment="1">
      <alignment horizontal="center" vertical="center" wrapText="1"/>
    </xf>
    <xf numFmtId="3" fontId="83" fillId="0" borderId="48" xfId="0" applyNumberFormat="1" applyFont="1" applyFill="1" applyBorder="1" applyAlignment="1"/>
    <xf numFmtId="3" fontId="83" fillId="0" borderId="48" xfId="0" applyNumberFormat="1" applyFont="1" applyBorder="1"/>
    <xf numFmtId="0" fontId="83" fillId="0" borderId="0" xfId="0" applyFont="1" applyFill="1" applyBorder="1" applyAlignment="1">
      <alignment horizontal="center" vertical="top" wrapText="1"/>
    </xf>
    <xf numFmtId="0" fontId="83" fillId="0" borderId="0" xfId="0" applyFont="1" applyFill="1" applyBorder="1" applyAlignment="1">
      <alignment horizontal="center"/>
    </xf>
    <xf numFmtId="3" fontId="83" fillId="0" borderId="0" xfId="0" applyNumberFormat="1" applyFont="1" applyFill="1" applyBorder="1" applyAlignment="1">
      <alignment horizontal="center"/>
    </xf>
    <xf numFmtId="9" fontId="104" fillId="6" borderId="0" xfId="0" applyNumberFormat="1" applyFont="1" applyFill="1" applyBorder="1" applyAlignment="1">
      <alignment horizontal="center" vertical="center" wrapText="1"/>
    </xf>
    <xf numFmtId="3" fontId="83" fillId="0" borderId="0" xfId="0" applyNumberFormat="1" applyFont="1" applyFill="1" applyBorder="1" applyAlignment="1"/>
    <xf numFmtId="0" fontId="83" fillId="0" borderId="51" xfId="0" applyFont="1" applyBorder="1" applyAlignment="1"/>
    <xf numFmtId="0" fontId="83" fillId="0" borderId="52" xfId="0" applyFont="1" applyBorder="1" applyAlignment="1"/>
    <xf numFmtId="1" fontId="83" fillId="0" borderId="52" xfId="0" applyNumberFormat="1" applyFont="1" applyBorder="1"/>
    <xf numFmtId="3" fontId="83" fillId="0" borderId="53" xfId="0" applyNumberFormat="1" applyFont="1" applyBorder="1" applyAlignment="1">
      <alignment horizontal="center"/>
    </xf>
    <xf numFmtId="0" fontId="85" fillId="0" borderId="0" xfId="0" applyFont="1" applyBorder="1"/>
    <xf numFmtId="3" fontId="84" fillId="0" borderId="0" xfId="0" applyNumberFormat="1" applyFont="1" applyBorder="1"/>
    <xf numFmtId="0" fontId="105" fillId="0" borderId="0" xfId="0" applyFont="1"/>
    <xf numFmtId="0" fontId="106" fillId="0" borderId="0" xfId="0" applyFont="1"/>
    <xf numFmtId="3" fontId="84" fillId="0" borderId="1" xfId="0" applyNumberFormat="1" applyFont="1" applyBorder="1" applyAlignment="1" applyProtection="1">
      <alignment horizontal="center" vertical="top" wrapText="1"/>
      <protection locked="0"/>
    </xf>
    <xf numFmtId="0" fontId="93" fillId="0" borderId="0" xfId="0" applyFont="1"/>
    <xf numFmtId="1" fontId="83" fillId="0" borderId="0" xfId="0" applyNumberFormat="1" applyFont="1" applyBorder="1"/>
    <xf numFmtId="1" fontId="93" fillId="0" borderId="0" xfId="0" applyNumberFormat="1" applyFont="1" applyBorder="1"/>
    <xf numFmtId="3" fontId="84" fillId="0" borderId="1" xfId="0" applyNumberFormat="1" applyFont="1" applyBorder="1" applyAlignment="1">
      <alignment horizontal="right"/>
    </xf>
    <xf numFmtId="1" fontId="94" fillId="0" borderId="0" xfId="0" applyNumberFormat="1" applyFont="1" applyBorder="1"/>
    <xf numFmtId="0" fontId="94" fillId="0" borderId="0" xfId="0" applyFont="1" applyBorder="1"/>
    <xf numFmtId="0" fontId="83" fillId="0" borderId="0" xfId="0" quotePrefix="1" applyFont="1" applyAlignment="1">
      <alignment horizontal="left"/>
    </xf>
    <xf numFmtId="0" fontId="91" fillId="0" borderId="0" xfId="0" applyFont="1"/>
    <xf numFmtId="0" fontId="83" fillId="0" borderId="0" xfId="0" applyFont="1" applyAlignment="1"/>
    <xf numFmtId="0" fontId="84" fillId="0" borderId="0" xfId="0" applyFont="1" applyAlignment="1"/>
    <xf numFmtId="1" fontId="36" fillId="0" borderId="0" xfId="0" applyNumberFormat="1" applyFont="1" applyAlignment="1">
      <alignment horizontal="right"/>
    </xf>
    <xf numFmtId="1" fontId="24" fillId="0" borderId="0" xfId="0" applyNumberFormat="1" applyFont="1" applyAlignment="1">
      <alignment horizontal="right"/>
    </xf>
    <xf numFmtId="1" fontId="40" fillId="0" borderId="8" xfId="0" applyNumberFormat="1" applyFont="1" applyBorder="1" applyAlignment="1">
      <alignment horizontal="right"/>
    </xf>
    <xf numFmtId="1" fontId="44" fillId="0" borderId="0" xfId="0" applyNumberFormat="1" applyFont="1" applyAlignment="1">
      <alignment horizontal="right"/>
    </xf>
    <xf numFmtId="1" fontId="40" fillId="0" borderId="1" xfId="0" applyNumberFormat="1" applyFont="1" applyBorder="1" applyAlignment="1">
      <alignment horizontal="right"/>
    </xf>
    <xf numFmtId="1" fontId="36" fillId="0" borderId="0" xfId="0" applyNumberFormat="1" applyFont="1" applyFill="1" applyAlignment="1">
      <alignment horizontal="right"/>
    </xf>
    <xf numFmtId="1" fontId="40" fillId="0" borderId="0" xfId="0" applyNumberFormat="1" applyFont="1" applyAlignment="1">
      <alignment horizontal="right"/>
    </xf>
    <xf numFmtId="1" fontId="73" fillId="0" borderId="11" xfId="0" applyNumberFormat="1" applyFont="1" applyBorder="1"/>
    <xf numFmtId="0" fontId="107" fillId="0" borderId="0" xfId="0" applyFont="1"/>
    <xf numFmtId="0" fontId="108" fillId="0" borderId="0" xfId="0" applyFont="1"/>
    <xf numFmtId="0" fontId="109" fillId="0" borderId="0" xfId="0" applyFont="1"/>
    <xf numFmtId="0" fontId="110" fillId="0" borderId="0" xfId="0" applyFont="1"/>
    <xf numFmtId="0" fontId="111" fillId="0" borderId="0" xfId="0" applyFont="1" applyAlignment="1">
      <alignment horizontal="left"/>
    </xf>
    <xf numFmtId="0" fontId="110" fillId="0" borderId="0" xfId="0" quotePrefix="1" applyFont="1" applyAlignment="1">
      <alignment horizontal="left"/>
    </xf>
    <xf numFmtId="0" fontId="110" fillId="0" borderId="0" xfId="0" applyFont="1" applyAlignment="1">
      <alignment horizontal="center"/>
    </xf>
    <xf numFmtId="0" fontId="110" fillId="0" borderId="3" xfId="0" applyFont="1" applyBorder="1" applyAlignment="1">
      <alignment horizontal="center"/>
    </xf>
    <xf numFmtId="1" fontId="113" fillId="0" borderId="0" xfId="0" applyNumberFormat="1" applyFont="1" applyBorder="1" applyAlignment="1">
      <alignment horizontal="right"/>
    </xf>
    <xf numFmtId="1" fontId="114" fillId="0" borderId="0" xfId="0" applyNumberFormat="1" applyFont="1" applyAlignment="1">
      <alignment horizontal="right"/>
    </xf>
    <xf numFmtId="0" fontId="112" fillId="0" borderId="0" xfId="0" applyFont="1" applyBorder="1" applyAlignment="1">
      <alignment horizontal="left"/>
    </xf>
    <xf numFmtId="1" fontId="115" fillId="0" borderId="1" xfId="0" applyNumberFormat="1" applyFont="1" applyBorder="1" applyAlignment="1">
      <alignment horizontal="center"/>
    </xf>
    <xf numFmtId="1" fontId="111" fillId="0" borderId="0" xfId="0" applyNumberFormat="1" applyFont="1" applyAlignment="1">
      <alignment horizontal="left"/>
    </xf>
    <xf numFmtId="1" fontId="115" fillId="0" borderId="0" xfId="0" applyNumberFormat="1" applyFont="1" applyBorder="1" applyAlignment="1">
      <alignment horizontal="right"/>
    </xf>
    <xf numFmtId="0" fontId="110" fillId="0" borderId="0" xfId="0" applyFont="1" applyBorder="1" applyAlignment="1">
      <alignment horizontal="right"/>
    </xf>
    <xf numFmtId="0" fontId="115" fillId="0" borderId="0" xfId="0" applyFont="1" applyAlignment="1">
      <alignment horizontal="center"/>
    </xf>
    <xf numFmtId="0" fontId="115" fillId="0" borderId="3" xfId="0" applyFont="1" applyBorder="1" applyAlignment="1">
      <alignment horizontal="center"/>
    </xf>
    <xf numFmtId="3" fontId="109" fillId="0" borderId="0" xfId="0" applyNumberFormat="1" applyFont="1"/>
    <xf numFmtId="3" fontId="115" fillId="0" borderId="1" xfId="0" applyNumberFormat="1" applyFont="1" applyBorder="1" applyAlignment="1">
      <alignment horizontal="center"/>
    </xf>
    <xf numFmtId="1" fontId="111" fillId="0" borderId="0" xfId="0" applyNumberFormat="1" applyFont="1" applyFill="1" applyAlignment="1">
      <alignment horizontal="left"/>
    </xf>
    <xf numFmtId="0" fontId="110" fillId="0" borderId="0" xfId="0" applyFont="1" applyFill="1"/>
    <xf numFmtId="0" fontId="109" fillId="0" borderId="0" xfId="0" applyFont="1" applyFill="1"/>
    <xf numFmtId="0" fontId="116" fillId="0" borderId="0" xfId="0" applyFont="1"/>
    <xf numFmtId="1" fontId="110" fillId="0" borderId="0" xfId="0" applyNumberFormat="1" applyFont="1" applyBorder="1" applyAlignment="1">
      <alignment horizontal="right"/>
    </xf>
    <xf numFmtId="0" fontId="111" fillId="0" borderId="0" xfId="0" applyFont="1" applyFill="1" applyAlignment="1">
      <alignment horizontal="left"/>
    </xf>
    <xf numFmtId="0" fontId="112" fillId="0" borderId="0" xfId="0" applyFont="1" applyAlignment="1">
      <alignment horizontal="right"/>
    </xf>
    <xf numFmtId="0" fontId="109" fillId="0" borderId="0" xfId="0" applyFont="1" applyAlignment="1">
      <alignment horizontal="right"/>
    </xf>
    <xf numFmtId="0" fontId="110" fillId="0" borderId="0" xfId="0" applyFont="1" applyAlignment="1">
      <alignment horizontal="right"/>
    </xf>
    <xf numFmtId="2" fontId="110" fillId="0" borderId="0" xfId="0" applyNumberFormat="1" applyFont="1" applyFill="1"/>
    <xf numFmtId="2" fontId="111" fillId="0" borderId="0" xfId="0" applyNumberFormat="1" applyFont="1" applyFill="1" applyAlignment="1">
      <alignment horizontal="left"/>
    </xf>
    <xf numFmtId="1" fontId="112" fillId="0" borderId="0" xfId="0" applyNumberFormat="1" applyFont="1" applyAlignment="1">
      <alignment horizontal="right"/>
    </xf>
    <xf numFmtId="1" fontId="112" fillId="0" borderId="0" xfId="0" applyNumberFormat="1" applyFont="1" applyBorder="1" applyAlignment="1">
      <alignment horizontal="right"/>
    </xf>
    <xf numFmtId="0" fontId="117" fillId="0" borderId="0" xfId="0" applyFont="1"/>
    <xf numFmtId="0" fontId="118" fillId="0" borderId="0" xfId="0" applyFont="1"/>
    <xf numFmtId="164" fontId="115" fillId="0" borderId="1" xfId="0" applyNumberFormat="1" applyFont="1" applyBorder="1" applyAlignment="1"/>
    <xf numFmtId="1" fontId="119" fillId="0" borderId="0" xfId="0" applyNumberFormat="1" applyFont="1" applyBorder="1" applyAlignment="1">
      <alignment horizontal="right"/>
    </xf>
    <xf numFmtId="1" fontId="116" fillId="0" borderId="0" xfId="0" applyNumberFormat="1" applyFont="1" applyBorder="1" applyAlignment="1">
      <alignment horizontal="right"/>
    </xf>
    <xf numFmtId="0" fontId="109" fillId="0" borderId="0" xfId="0" quotePrefix="1" applyFont="1" applyAlignment="1">
      <alignment horizontal="left"/>
    </xf>
    <xf numFmtId="0" fontId="110" fillId="0" borderId="0" xfId="0" applyFont="1" applyBorder="1"/>
    <xf numFmtId="0" fontId="120" fillId="0" borderId="0" xfId="0" applyFont="1" applyBorder="1" applyAlignment="1"/>
    <xf numFmtId="1" fontId="113" fillId="0" borderId="0" xfId="0" applyNumberFormat="1" applyFont="1" applyBorder="1"/>
    <xf numFmtId="1" fontId="114" fillId="0" borderId="0" xfId="0" applyNumberFormat="1" applyFont="1" applyBorder="1" applyAlignment="1">
      <alignment horizontal="right"/>
    </xf>
    <xf numFmtId="2" fontId="110" fillId="0" borderId="0" xfId="0" applyNumberFormat="1" applyFont="1" applyFill="1" applyBorder="1"/>
    <xf numFmtId="0" fontId="109" fillId="0" borderId="0" xfId="0" applyFont="1" applyFill="1" applyBorder="1"/>
    <xf numFmtId="1" fontId="110" fillId="0" borderId="0" xfId="0" applyNumberFormat="1" applyFont="1" applyFill="1" applyBorder="1"/>
    <xf numFmtId="2" fontId="111" fillId="0" borderId="0" xfId="0" applyNumberFormat="1" applyFont="1" applyAlignment="1">
      <alignment horizontal="left"/>
    </xf>
    <xf numFmtId="164" fontId="109" fillId="0" borderId="0" xfId="0" applyNumberFormat="1" applyFont="1" applyFill="1" applyBorder="1"/>
    <xf numFmtId="0" fontId="121" fillId="0" borderId="0" xfId="0" applyFont="1" applyFill="1" applyAlignment="1">
      <alignment horizontal="left" vertical="center" wrapText="1"/>
    </xf>
    <xf numFmtId="0" fontId="122" fillId="0" borderId="0" xfId="0" applyFont="1" applyFill="1" applyAlignment="1">
      <alignment horizontal="left" vertical="center" wrapText="1"/>
    </xf>
    <xf numFmtId="165" fontId="110" fillId="0" borderId="0" xfId="0" applyNumberFormat="1" applyFont="1" applyFill="1" applyBorder="1"/>
    <xf numFmtId="166" fontId="109" fillId="0" borderId="0" xfId="0" applyNumberFormat="1" applyFont="1" applyFill="1" applyBorder="1"/>
    <xf numFmtId="0" fontId="4" fillId="0" borderId="0" xfId="0" applyFont="1" applyBorder="1" applyAlignment="1">
      <alignment horizontal="left"/>
    </xf>
    <xf numFmtId="0" fontId="2" fillId="0" borderId="0" xfId="0" applyFont="1" applyBorder="1" applyAlignment="1">
      <alignment horizontal="left"/>
    </xf>
    <xf numFmtId="0" fontId="123" fillId="0" borderId="0" xfId="0" applyFont="1"/>
    <xf numFmtId="0" fontId="124" fillId="0" borderId="0" xfId="0" applyFont="1" applyAlignment="1"/>
    <xf numFmtId="0" fontId="125" fillId="0" borderId="0" xfId="0" applyFont="1"/>
    <xf numFmtId="0" fontId="1" fillId="0" borderId="0" xfId="0" applyFont="1" applyAlignment="1">
      <alignment wrapText="1"/>
    </xf>
    <xf numFmtId="0" fontId="28" fillId="0" borderId="0" xfId="0" applyFont="1" applyAlignment="1">
      <alignment horizontal="justify" wrapText="1"/>
    </xf>
    <xf numFmtId="49" fontId="1" fillId="0" borderId="0" xfId="0" applyNumberFormat="1" applyFont="1"/>
    <xf numFmtId="0" fontId="50" fillId="0" borderId="0" xfId="0" applyFont="1"/>
    <xf numFmtId="0" fontId="1" fillId="0" borderId="2" xfId="0" applyFont="1" applyBorder="1" applyAlignment="1">
      <alignment horizontal="left"/>
    </xf>
    <xf numFmtId="0" fontId="1" fillId="0" borderId="2" xfId="0" applyFont="1" applyFill="1" applyBorder="1"/>
    <xf numFmtId="0" fontId="13" fillId="0" borderId="0" xfId="0" applyFont="1" applyFill="1"/>
    <xf numFmtId="0" fontId="125" fillId="0" borderId="0" xfId="0" applyFont="1" applyFill="1"/>
    <xf numFmtId="0" fontId="1" fillId="0" borderId="0" xfId="0" applyFont="1" applyFill="1" applyAlignment="1">
      <alignment wrapText="1"/>
    </xf>
    <xf numFmtId="0" fontId="126" fillId="0" borderId="0" xfId="0" applyFont="1" applyFill="1"/>
    <xf numFmtId="0" fontId="1" fillId="0" borderId="0" xfId="0" applyFont="1" applyAlignment="1">
      <alignment horizontal="center" vertical="top"/>
    </xf>
    <xf numFmtId="0" fontId="28" fillId="0" borderId="0" xfId="0" applyFont="1" applyAlignment="1">
      <alignment wrapText="1"/>
    </xf>
    <xf numFmtId="0" fontId="28" fillId="0" borderId="0" xfId="0" applyFont="1" applyBorder="1" applyAlignment="1">
      <alignment horizontal="left" wrapText="1"/>
    </xf>
    <xf numFmtId="0" fontId="128" fillId="0" borderId="0" xfId="0" applyFont="1"/>
    <xf numFmtId="2" fontId="4" fillId="0" borderId="0" xfId="0" applyNumberFormat="1" applyFont="1" applyFill="1" applyBorder="1"/>
    <xf numFmtId="0" fontId="1" fillId="0" borderId="0" xfId="0" applyFont="1" applyFill="1" applyBorder="1"/>
    <xf numFmtId="1" fontId="4" fillId="0" borderId="0" xfId="0" applyNumberFormat="1" applyFont="1" applyFill="1" applyBorder="1"/>
    <xf numFmtId="0" fontId="28" fillId="0" borderId="0" xfId="0" applyFont="1" applyFill="1" applyAlignment="1">
      <alignment horizontal="left" vertical="center" wrapText="1"/>
    </xf>
    <xf numFmtId="0" fontId="4" fillId="0" borderId="43" xfId="0" applyFont="1" applyFill="1" applyBorder="1"/>
    <xf numFmtId="0" fontId="4" fillId="0" borderId="44" xfId="0" applyFont="1" applyFill="1" applyBorder="1"/>
    <xf numFmtId="2" fontId="4" fillId="0" borderId="47" xfId="0" applyNumberFormat="1" applyFont="1" applyFill="1" applyBorder="1"/>
    <xf numFmtId="0" fontId="48" fillId="0" borderId="47" xfId="0" applyFont="1" applyFill="1" applyBorder="1"/>
    <xf numFmtId="0" fontId="4" fillId="0" borderId="45" xfId="0" applyFont="1" applyFill="1" applyBorder="1"/>
    <xf numFmtId="0" fontId="4" fillId="0" borderId="46" xfId="0" applyFont="1" applyFill="1" applyBorder="1"/>
    <xf numFmtId="2" fontId="4" fillId="0" borderId="48" xfId="0" applyNumberFormat="1" applyFont="1" applyFill="1" applyBorder="1"/>
    <xf numFmtId="0" fontId="48" fillId="0" borderId="48" xfId="0" applyFont="1" applyFill="1" applyBorder="1"/>
    <xf numFmtId="0" fontId="4" fillId="0" borderId="51" xfId="0" applyFont="1" applyFill="1" applyBorder="1"/>
    <xf numFmtId="0" fontId="4" fillId="0" borderId="52" xfId="0" applyFont="1" applyFill="1" applyBorder="1"/>
    <xf numFmtId="2" fontId="4" fillId="0" borderId="36" xfId="0" applyNumberFormat="1" applyFont="1" applyFill="1" applyBorder="1"/>
    <xf numFmtId="0" fontId="1" fillId="0" borderId="36" xfId="0" applyFont="1" applyFill="1" applyBorder="1"/>
    <xf numFmtId="0" fontId="2" fillId="0" borderId="39" xfId="0" applyFont="1" applyFill="1" applyBorder="1"/>
    <xf numFmtId="0" fontId="4" fillId="0" borderId="0" xfId="0" applyFont="1" applyFill="1" applyBorder="1"/>
    <xf numFmtId="1" fontId="2" fillId="0" borderId="42" xfId="0" applyNumberFormat="1" applyFont="1" applyFill="1" applyBorder="1"/>
    <xf numFmtId="0" fontId="1" fillId="0" borderId="42" xfId="0" applyFont="1" applyFill="1" applyBorder="1"/>
    <xf numFmtId="0" fontId="2" fillId="0" borderId="0" xfId="0" applyFont="1" applyFill="1" applyBorder="1"/>
    <xf numFmtId="0" fontId="4" fillId="0" borderId="39" xfId="0" applyFont="1" applyFill="1" applyBorder="1"/>
    <xf numFmtId="2" fontId="4" fillId="0" borderId="42" xfId="0" applyNumberFormat="1" applyFont="1" applyFill="1" applyBorder="1"/>
    <xf numFmtId="0" fontId="2" fillId="0" borderId="39" xfId="0" applyFont="1" applyFill="1" applyBorder="1" applyAlignment="1">
      <alignment horizontal="left" wrapText="1"/>
    </xf>
    <xf numFmtId="0" fontId="2" fillId="0" borderId="0" xfId="0" applyFont="1" applyFill="1" applyBorder="1" applyAlignment="1">
      <alignment horizontal="left" wrapText="1"/>
    </xf>
    <xf numFmtId="1" fontId="4" fillId="0" borderId="80" xfId="0" applyNumberFormat="1" applyFont="1" applyFill="1" applyBorder="1"/>
    <xf numFmtId="0" fontId="1" fillId="0" borderId="48" xfId="0" applyFont="1" applyFill="1" applyBorder="1"/>
    <xf numFmtId="165" fontId="4" fillId="0" borderId="0" xfId="0" applyNumberFormat="1" applyFont="1" applyFill="1" applyBorder="1"/>
    <xf numFmtId="166" fontId="1" fillId="0" borderId="0" xfId="0" applyNumberFormat="1" applyFont="1" applyFill="1" applyBorder="1"/>
    <xf numFmtId="0" fontId="19" fillId="0" borderId="17" xfId="0" applyFont="1" applyBorder="1" applyAlignment="1" applyProtection="1">
      <alignment horizontal="center" vertical="center" wrapText="1"/>
      <protection locked="0"/>
    </xf>
    <xf numFmtId="0" fontId="19" fillId="0" borderId="2" xfId="0" applyFont="1" applyFill="1" applyBorder="1" applyAlignment="1" applyProtection="1">
      <alignment horizontal="center" vertical="center" wrapText="1"/>
      <protection locked="0"/>
    </xf>
    <xf numFmtId="0" fontId="28" fillId="0" borderId="0" xfId="0" applyFont="1" applyBorder="1" applyAlignment="1">
      <alignment horizontal="left"/>
    </xf>
    <xf numFmtId="0" fontId="2" fillId="0" borderId="0" xfId="0" applyFont="1" applyBorder="1" applyAlignment="1">
      <alignment horizontal="right"/>
    </xf>
    <xf numFmtId="0" fontId="109" fillId="6" borderId="0" xfId="0" applyFont="1" applyFill="1"/>
    <xf numFmtId="0" fontId="21" fillId="0" borderId="0" xfId="0" applyFont="1" applyAlignment="1">
      <alignment horizontal="left"/>
    </xf>
    <xf numFmtId="0" fontId="18" fillId="0" borderId="0" xfId="0" applyFont="1"/>
    <xf numFmtId="0" fontId="21" fillId="0" borderId="0" xfId="0" applyFont="1" applyAlignment="1">
      <alignment wrapText="1"/>
    </xf>
    <xf numFmtId="0" fontId="21" fillId="0" borderId="0" xfId="0" applyFont="1" applyAlignment="1"/>
    <xf numFmtId="0" fontId="18" fillId="0" borderId="0" xfId="0" applyFont="1" applyBorder="1" applyAlignment="1"/>
    <xf numFmtId="0" fontId="21" fillId="0" borderId="0" xfId="0" applyFont="1" applyAlignment="1">
      <alignment horizontal="left" wrapText="1"/>
    </xf>
    <xf numFmtId="0" fontId="21" fillId="0" borderId="0" xfId="0" applyFont="1" applyBorder="1"/>
    <xf numFmtId="3" fontId="21" fillId="0" borderId="0" xfId="0" applyNumberFormat="1" applyFont="1"/>
    <xf numFmtId="167" fontId="21" fillId="0" borderId="0" xfId="0" applyNumberFormat="1" applyFont="1"/>
    <xf numFmtId="3" fontId="18" fillId="0" borderId="0" xfId="0" applyNumberFormat="1" applyFont="1"/>
    <xf numFmtId="167" fontId="18" fillId="0" borderId="0" xfId="0" applyNumberFormat="1" applyFont="1"/>
    <xf numFmtId="0" fontId="21" fillId="0" borderId="0" xfId="0" quotePrefix="1" applyFont="1" applyAlignment="1">
      <alignment horizontal="left"/>
    </xf>
    <xf numFmtId="2" fontId="21" fillId="0" borderId="0" xfId="0" applyNumberFormat="1" applyFont="1"/>
    <xf numFmtId="169" fontId="21" fillId="0" borderId="0" xfId="0" applyNumberFormat="1" applyFont="1"/>
    <xf numFmtId="0" fontId="1" fillId="0" borderId="0" xfId="0" applyFont="1" applyBorder="1" applyAlignment="1">
      <alignment horizontal="left"/>
    </xf>
    <xf numFmtId="0" fontId="8" fillId="0" borderId="0" xfId="0" applyFont="1" applyBorder="1" applyAlignment="1">
      <alignment horizontal="center" vertical="center"/>
    </xf>
    <xf numFmtId="0" fontId="3" fillId="0" borderId="0" xfId="0" applyFont="1" applyBorder="1" applyAlignment="1">
      <alignment horizont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xf>
    <xf numFmtId="0" fontId="21" fillId="0" borderId="0" xfId="0" applyFont="1" applyBorder="1" applyAlignment="1">
      <alignment horizontal="center"/>
    </xf>
    <xf numFmtId="0" fontId="24" fillId="0" borderId="0" xfId="0" applyFont="1" applyBorder="1" applyAlignment="1">
      <alignment horizontal="center"/>
    </xf>
    <xf numFmtId="0" fontId="18" fillId="0" borderId="0" xfId="0" applyFont="1" applyAlignment="1">
      <alignment horizontal="justify" wrapText="1"/>
    </xf>
    <xf numFmtId="0" fontId="21" fillId="0" borderId="0" xfId="0" applyFont="1" applyAlignment="1">
      <alignment horizontal="left"/>
    </xf>
    <xf numFmtId="0" fontId="81" fillId="0" borderId="0" xfId="0" applyFont="1" applyFill="1" applyAlignment="1" applyProtection="1">
      <alignment horizontal="left" vertical="top" wrapText="1"/>
      <protection locked="0"/>
    </xf>
    <xf numFmtId="0" fontId="80" fillId="0" borderId="0" xfId="0" applyFont="1" applyAlignment="1">
      <alignment horizontal="center"/>
    </xf>
    <xf numFmtId="0" fontId="11" fillId="0" borderId="0" xfId="0" applyFont="1" applyBorder="1" applyAlignment="1">
      <alignment horizontal="center"/>
    </xf>
    <xf numFmtId="0" fontId="4" fillId="0" borderId="0" xfId="0" applyFont="1" applyBorder="1" applyAlignment="1">
      <alignment horizontal="left"/>
    </xf>
    <xf numFmtId="0" fontId="2" fillId="0" borderId="0" xfId="0" applyFont="1" applyBorder="1" applyAlignment="1">
      <alignment horizontal="left" wrapText="1"/>
    </xf>
    <xf numFmtId="0" fontId="2" fillId="0" borderId="0" xfId="0" applyFont="1" applyFill="1" applyBorder="1" applyAlignment="1">
      <alignment horizontal="center"/>
    </xf>
    <xf numFmtId="0" fontId="2" fillId="0" borderId="0" xfId="0" quotePrefix="1" applyFont="1" applyBorder="1" applyAlignment="1">
      <alignment horizontal="left"/>
    </xf>
    <xf numFmtId="0" fontId="2" fillId="0" borderId="0" xfId="0" applyFont="1" applyBorder="1" applyAlignment="1">
      <alignment horizontal="left"/>
    </xf>
    <xf numFmtId="0" fontId="43" fillId="0" borderId="0" xfId="0" applyFont="1" applyAlignment="1">
      <alignment horizontal="left" vertical="top" wrapText="1"/>
    </xf>
    <xf numFmtId="0" fontId="1" fillId="0" borderId="37" xfId="0" applyFont="1" applyBorder="1" applyAlignment="1">
      <alignment horizontal="center"/>
    </xf>
    <xf numFmtId="0" fontId="1" fillId="0" borderId="62" xfId="0" applyFont="1" applyBorder="1" applyAlignment="1">
      <alignment horizontal="center"/>
    </xf>
    <xf numFmtId="0" fontId="1" fillId="0" borderId="63" xfId="0" applyFont="1" applyBorder="1" applyAlignment="1">
      <alignment horizontal="center"/>
    </xf>
    <xf numFmtId="0" fontId="4" fillId="0" borderId="33" xfId="0" applyFont="1" applyBorder="1" applyAlignment="1">
      <alignment horizontal="left"/>
    </xf>
    <xf numFmtId="0" fontId="4" fillId="0" borderId="8" xfId="0" applyFont="1" applyBorder="1" applyAlignment="1">
      <alignment horizontal="left"/>
    </xf>
    <xf numFmtId="0" fontId="4" fillId="0" borderId="32" xfId="0" applyFont="1" applyBorder="1" applyAlignment="1">
      <alignment horizontal="left"/>
    </xf>
    <xf numFmtId="0" fontId="4" fillId="0" borderId="33" xfId="0" applyFont="1" applyFill="1" applyBorder="1" applyAlignment="1">
      <alignment horizontal="left"/>
    </xf>
    <xf numFmtId="0" fontId="4" fillId="0" borderId="8" xfId="0" applyFont="1" applyFill="1" applyBorder="1" applyAlignment="1">
      <alignment horizontal="left"/>
    </xf>
    <xf numFmtId="0" fontId="4" fillId="0" borderId="32" xfId="0" applyFont="1" applyFill="1" applyBorder="1" applyAlignment="1">
      <alignment horizontal="left"/>
    </xf>
    <xf numFmtId="164" fontId="79" fillId="0" borderId="54" xfId="0" applyNumberFormat="1" applyFont="1" applyFill="1" applyBorder="1" applyAlignment="1">
      <alignment horizontal="left" wrapText="1"/>
    </xf>
    <xf numFmtId="164" fontId="79" fillId="0" borderId="55" xfId="0" applyNumberFormat="1" applyFont="1" applyFill="1" applyBorder="1" applyAlignment="1">
      <alignment horizontal="left" wrapText="1"/>
    </xf>
    <xf numFmtId="0" fontId="48" fillId="0" borderId="33" xfId="0" applyFont="1" applyFill="1" applyBorder="1" applyAlignment="1">
      <alignment horizontal="left"/>
    </xf>
    <xf numFmtId="0" fontId="48" fillId="0" borderId="8" xfId="0" applyFont="1" applyFill="1" applyBorder="1" applyAlignment="1">
      <alignment horizontal="left"/>
    </xf>
    <xf numFmtId="0" fontId="48" fillId="0" borderId="32" xfId="0" applyFont="1" applyFill="1" applyBorder="1" applyAlignment="1">
      <alignment horizontal="left"/>
    </xf>
    <xf numFmtId="0" fontId="48" fillId="0" borderId="33" xfId="0" applyFont="1" applyBorder="1" applyAlignment="1">
      <alignment horizontal="left"/>
    </xf>
    <xf numFmtId="0" fontId="48" fillId="0" borderId="8" xfId="0" applyFont="1" applyBorder="1" applyAlignment="1">
      <alignment horizontal="left"/>
    </xf>
    <xf numFmtId="0" fontId="48" fillId="0" borderId="32" xfId="0" applyFont="1" applyBorder="1" applyAlignment="1">
      <alignment horizontal="left"/>
    </xf>
    <xf numFmtId="164" fontId="1" fillId="0" borderId="54" xfId="0" applyNumberFormat="1" applyFont="1" applyFill="1" applyBorder="1" applyAlignment="1">
      <alignment horizontal="left" wrapText="1"/>
    </xf>
    <xf numFmtId="164" fontId="1" fillId="0" borderId="55" xfId="0" applyNumberFormat="1" applyFont="1" applyFill="1" applyBorder="1" applyAlignment="1">
      <alignment horizontal="left" wrapText="1"/>
    </xf>
    <xf numFmtId="0" fontId="1" fillId="0" borderId="33" xfId="0" applyFont="1" applyFill="1" applyBorder="1" applyAlignment="1">
      <alignment horizontal="left"/>
    </xf>
    <xf numFmtId="0" fontId="1" fillId="0" borderId="8" xfId="0" applyFont="1" applyFill="1" applyBorder="1" applyAlignment="1">
      <alignment horizontal="left"/>
    </xf>
    <xf numFmtId="0" fontId="1" fillId="0" borderId="32" xfId="0" applyFont="1" applyFill="1" applyBorder="1" applyAlignment="1">
      <alignment horizontal="left"/>
    </xf>
    <xf numFmtId="0" fontId="2" fillId="0" borderId="33" xfId="0" applyFont="1" applyFill="1" applyBorder="1" applyAlignment="1">
      <alignment horizontal="left"/>
    </xf>
    <xf numFmtId="0" fontId="2" fillId="0" borderId="8" xfId="0" applyFont="1" applyFill="1" applyBorder="1" applyAlignment="1">
      <alignment horizontal="left"/>
    </xf>
    <xf numFmtId="0" fontId="2" fillId="0" borderId="32" xfId="0" applyFont="1" applyFill="1" applyBorder="1" applyAlignment="1">
      <alignment horizontal="left"/>
    </xf>
    <xf numFmtId="164" fontId="74" fillId="0" borderId="54" xfId="0" applyNumberFormat="1" applyFont="1" applyFill="1" applyBorder="1" applyAlignment="1">
      <alignment horizontal="left" wrapText="1"/>
    </xf>
    <xf numFmtId="164" fontId="74" fillId="0" borderId="55" xfId="0" applyNumberFormat="1" applyFont="1" applyFill="1" applyBorder="1" applyAlignment="1">
      <alignment horizontal="left" wrapText="1"/>
    </xf>
    <xf numFmtId="164" fontId="21" fillId="0" borderId="54" xfId="0" applyNumberFormat="1" applyFont="1" applyFill="1" applyBorder="1" applyAlignment="1">
      <alignment horizontal="left"/>
    </xf>
    <xf numFmtId="164" fontId="21" fillId="0" borderId="55" xfId="0" applyNumberFormat="1" applyFont="1" applyFill="1" applyBorder="1" applyAlignment="1">
      <alignment horizontal="left"/>
    </xf>
    <xf numFmtId="164" fontId="4" fillId="0" borderId="64" xfId="0" applyNumberFormat="1" applyFont="1" applyFill="1" applyBorder="1" applyAlignment="1">
      <alignment horizontal="center"/>
    </xf>
    <xf numFmtId="164" fontId="4" fillId="0" borderId="65" xfId="0" applyNumberFormat="1" applyFont="1" applyFill="1" applyBorder="1" applyAlignment="1">
      <alignment horizontal="center"/>
    </xf>
    <xf numFmtId="164" fontId="4" fillId="0" borderId="66" xfId="0" applyNumberFormat="1" applyFont="1" applyFill="1" applyBorder="1" applyAlignment="1">
      <alignment horizontal="center"/>
    </xf>
    <xf numFmtId="0" fontId="48" fillId="0" borderId="57" xfId="0" quotePrefix="1" applyFont="1" applyBorder="1" applyAlignment="1">
      <alignment horizontal="left"/>
    </xf>
    <xf numFmtId="0" fontId="48" fillId="0" borderId="58" xfId="0" applyFont="1" applyBorder="1" applyAlignment="1">
      <alignment horizontal="left"/>
    </xf>
    <xf numFmtId="0" fontId="48" fillId="0" borderId="59" xfId="0" applyFont="1" applyBorder="1" applyAlignment="1">
      <alignment horizontal="left"/>
    </xf>
    <xf numFmtId="0" fontId="63" fillId="0" borderId="33" xfId="0" applyFont="1" applyFill="1" applyBorder="1" applyAlignment="1">
      <alignment horizontal="left" wrapText="1"/>
    </xf>
    <xf numFmtId="0" fontId="63" fillId="0" borderId="8" xfId="0" applyFont="1" applyFill="1" applyBorder="1" applyAlignment="1">
      <alignment horizontal="left" wrapText="1"/>
    </xf>
    <xf numFmtId="0" fontId="63" fillId="0" borderId="60" xfId="0" applyFont="1" applyFill="1" applyBorder="1" applyAlignment="1">
      <alignment horizontal="left" wrapText="1"/>
    </xf>
    <xf numFmtId="0" fontId="23" fillId="0" borderId="61" xfId="0" applyFont="1" applyBorder="1" applyAlignment="1">
      <alignment horizontal="center"/>
    </xf>
    <xf numFmtId="0" fontId="23" fillId="0" borderId="28" xfId="0" applyFont="1" applyBorder="1" applyAlignment="1">
      <alignment horizontal="center"/>
    </xf>
    <xf numFmtId="0" fontId="69" fillId="0" borderId="33" xfId="0" applyFont="1" applyFill="1" applyBorder="1" applyAlignment="1">
      <alignment horizontal="left" wrapText="1"/>
    </xf>
    <xf numFmtId="0" fontId="69" fillId="0" borderId="8" xfId="0" applyFont="1" applyFill="1" applyBorder="1" applyAlignment="1">
      <alignment horizontal="left" wrapText="1"/>
    </xf>
    <xf numFmtId="0" fontId="69" fillId="0" borderId="60" xfId="0" applyFont="1" applyFill="1" applyBorder="1" applyAlignment="1">
      <alignment horizontal="left" wrapText="1"/>
    </xf>
    <xf numFmtId="0" fontId="24" fillId="0" borderId="4" xfId="0" applyFont="1" applyBorder="1" applyAlignment="1">
      <alignment horizontal="left"/>
    </xf>
    <xf numFmtId="0" fontId="24" fillId="0" borderId="8" xfId="0" applyFont="1" applyBorder="1" applyAlignment="1">
      <alignment horizontal="left"/>
    </xf>
    <xf numFmtId="0" fontId="24" fillId="0" borderId="32" xfId="0" applyFont="1" applyBorder="1" applyAlignment="1">
      <alignment horizontal="left"/>
    </xf>
    <xf numFmtId="0" fontId="63" fillId="0" borderId="4" xfId="0" applyFont="1" applyBorder="1" applyAlignment="1">
      <alignment horizontal="right"/>
    </xf>
    <xf numFmtId="0" fontId="63" fillId="0" borderId="8" xfId="0" applyFont="1" applyBorder="1" applyAlignment="1">
      <alignment horizontal="right"/>
    </xf>
    <xf numFmtId="0" fontId="63" fillId="0" borderId="32" xfId="0" applyFont="1" applyBorder="1" applyAlignment="1">
      <alignment horizontal="right"/>
    </xf>
    <xf numFmtId="0" fontId="69" fillId="0" borderId="64" xfId="0" applyFont="1" applyFill="1" applyBorder="1" applyAlignment="1">
      <alignment horizontal="left" wrapText="1"/>
    </xf>
    <xf numFmtId="0" fontId="69" fillId="0" borderId="9" xfId="0" applyFont="1" applyFill="1" applyBorder="1" applyAlignment="1">
      <alignment horizontal="left" wrapText="1"/>
    </xf>
    <xf numFmtId="0" fontId="69" fillId="0" borderId="67" xfId="0" applyFont="1" applyFill="1" applyBorder="1" applyAlignment="1">
      <alignment horizontal="left" wrapText="1"/>
    </xf>
    <xf numFmtId="164" fontId="74" fillId="0" borderId="68" xfId="0" applyNumberFormat="1" applyFont="1" applyFill="1" applyBorder="1" applyAlignment="1">
      <alignment horizontal="left" wrapText="1"/>
    </xf>
    <xf numFmtId="164" fontId="74" fillId="0" borderId="30" xfId="0" applyNumberFormat="1" applyFont="1" applyFill="1" applyBorder="1" applyAlignment="1">
      <alignment horizontal="left" wrapText="1"/>
    </xf>
    <xf numFmtId="0" fontId="63" fillId="0" borderId="2" xfId="0" applyFont="1" applyBorder="1" applyAlignment="1">
      <alignment horizontal="center"/>
    </xf>
    <xf numFmtId="164" fontId="74" fillId="0" borderId="56" xfId="0" applyNumberFormat="1" applyFont="1" applyFill="1" applyBorder="1" applyAlignment="1">
      <alignment horizontal="left" wrapText="1"/>
    </xf>
    <xf numFmtId="164" fontId="74" fillId="0" borderId="12" xfId="0" applyNumberFormat="1" applyFont="1" applyFill="1" applyBorder="1" applyAlignment="1">
      <alignment horizontal="left" wrapText="1"/>
    </xf>
    <xf numFmtId="0" fontId="84" fillId="0" borderId="19" xfId="0" applyFont="1" applyBorder="1" applyAlignment="1">
      <alignment horizontal="center" vertical="center" wrapText="1"/>
    </xf>
    <xf numFmtId="0" fontId="84" fillId="0" borderId="4" xfId="0" applyFont="1" applyBorder="1" applyAlignment="1">
      <alignment horizontal="center" vertical="center" wrapText="1"/>
    </xf>
    <xf numFmtId="0" fontId="83" fillId="0" borderId="45" xfId="0" applyFont="1" applyFill="1" applyBorder="1" applyAlignment="1">
      <alignment horizontal="center" vertical="top" wrapText="1"/>
    </xf>
    <xf numFmtId="0" fontId="83" fillId="0" borderId="46" xfId="0" applyFont="1" applyFill="1" applyBorder="1" applyAlignment="1">
      <alignment horizontal="center" vertical="top" wrapText="1"/>
    </xf>
    <xf numFmtId="0" fontId="83" fillId="0" borderId="50" xfId="0" applyFont="1" applyFill="1" applyBorder="1" applyAlignment="1">
      <alignment horizontal="center" vertical="top" wrapText="1"/>
    </xf>
    <xf numFmtId="3" fontId="83" fillId="0" borderId="49" xfId="0" applyNumberFormat="1" applyFont="1" applyFill="1" applyBorder="1" applyAlignment="1">
      <alignment horizontal="center" vertical="center" wrapText="1"/>
    </xf>
    <xf numFmtId="3" fontId="83" fillId="0" borderId="50" xfId="0" applyNumberFormat="1" applyFont="1" applyFill="1" applyBorder="1" applyAlignment="1">
      <alignment horizontal="center" vertical="center" wrapText="1"/>
    </xf>
    <xf numFmtId="0" fontId="83" fillId="0" borderId="2" xfId="0" applyFont="1" applyBorder="1" applyAlignment="1">
      <alignment horizontal="center"/>
    </xf>
    <xf numFmtId="0" fontId="83" fillId="0" borderId="4" xfId="0" applyFont="1" applyBorder="1" applyAlignment="1">
      <alignment horizontal="center"/>
    </xf>
    <xf numFmtId="0" fontId="84" fillId="0" borderId="0" xfId="0" quotePrefix="1" applyFont="1" applyFill="1" applyBorder="1" applyAlignment="1">
      <alignment horizontal="left"/>
    </xf>
    <xf numFmtId="0" fontId="84" fillId="0" borderId="0" xfId="0" applyFont="1" applyFill="1" applyBorder="1" applyAlignment="1">
      <alignment horizontal="left"/>
    </xf>
    <xf numFmtId="0" fontId="91" fillId="0" borderId="51" xfId="0" applyFont="1" applyFill="1" applyBorder="1" applyAlignment="1">
      <alignment horizontal="left" vertical="top" wrapText="1"/>
    </xf>
    <xf numFmtId="0" fontId="91" fillId="0" borderId="52" xfId="0" applyFont="1" applyFill="1" applyBorder="1" applyAlignment="1">
      <alignment horizontal="left" vertical="top" wrapText="1"/>
    </xf>
    <xf numFmtId="0" fontId="91" fillId="0" borderId="53" xfId="0" applyFont="1" applyFill="1" applyBorder="1" applyAlignment="1">
      <alignment horizontal="left" vertical="top" wrapText="1"/>
    </xf>
    <xf numFmtId="1" fontId="91" fillId="0" borderId="43" xfId="0" applyNumberFormat="1" applyFont="1" applyFill="1" applyBorder="1" applyAlignment="1">
      <alignment horizontal="center" wrapText="1"/>
    </xf>
    <xf numFmtId="1" fontId="91" fillId="0" borderId="49" xfId="0" applyNumberFormat="1" applyFont="1" applyFill="1" applyBorder="1" applyAlignment="1">
      <alignment horizontal="center" wrapText="1"/>
    </xf>
    <xf numFmtId="0" fontId="83" fillId="0" borderId="43" xfId="0" applyFont="1" applyFill="1" applyBorder="1" applyAlignment="1">
      <alignment horizontal="center" wrapText="1"/>
    </xf>
    <xf numFmtId="0" fontId="83" fillId="0" borderId="49" xfId="0" applyFont="1" applyFill="1" applyBorder="1" applyAlignment="1">
      <alignment horizontal="center"/>
    </xf>
    <xf numFmtId="0" fontId="83" fillId="0" borderId="43" xfId="0" applyFont="1" applyFill="1" applyBorder="1" applyAlignment="1">
      <alignment horizontal="center"/>
    </xf>
    <xf numFmtId="0" fontId="83" fillId="0" borderId="44" xfId="0" applyFont="1" applyFill="1" applyBorder="1" applyAlignment="1">
      <alignment horizontal="center"/>
    </xf>
    <xf numFmtId="1" fontId="83" fillId="0" borderId="19" xfId="0" applyNumberFormat="1" applyFont="1" applyBorder="1" applyAlignment="1">
      <alignment horizontal="center"/>
    </xf>
    <xf numFmtId="1" fontId="83" fillId="0" borderId="4" xfId="0" applyNumberFormat="1" applyFont="1" applyBorder="1" applyAlignment="1">
      <alignment horizontal="center"/>
    </xf>
    <xf numFmtId="0" fontId="83" fillId="0" borderId="19" xfId="0" applyFont="1" applyBorder="1" applyAlignment="1">
      <alignment horizontal="center"/>
    </xf>
    <xf numFmtId="0" fontId="83" fillId="0" borderId="39" xfId="0" applyFont="1" applyFill="1" applyBorder="1" applyAlignment="1">
      <alignment horizontal="center" vertical="top" wrapText="1"/>
    </xf>
    <xf numFmtId="0" fontId="83" fillId="0" borderId="40" xfId="0" applyFont="1" applyFill="1" applyBorder="1" applyAlignment="1">
      <alignment horizontal="center" vertical="top" wrapText="1"/>
    </xf>
    <xf numFmtId="0" fontId="83" fillId="0" borderId="35" xfId="0" applyFont="1" applyBorder="1" applyAlignment="1">
      <alignment horizontal="center"/>
    </xf>
    <xf numFmtId="0" fontId="83" fillId="0" borderId="69" xfId="0" applyFont="1" applyBorder="1" applyAlignment="1">
      <alignment horizontal="center"/>
    </xf>
    <xf numFmtId="1" fontId="83" fillId="0" borderId="0" xfId="0" applyNumberFormat="1" applyFont="1" applyFill="1" applyBorder="1" applyAlignment="1">
      <alignment horizontal="center"/>
    </xf>
    <xf numFmtId="3" fontId="84" fillId="0" borderId="1" xfId="0" applyNumberFormat="1" applyFont="1" applyBorder="1" applyAlignment="1">
      <alignment horizontal="right"/>
    </xf>
    <xf numFmtId="0" fontId="84" fillId="0" borderId="0" xfId="0" applyFont="1" applyBorder="1" applyAlignment="1">
      <alignment horizontal="center"/>
    </xf>
    <xf numFmtId="0" fontId="92" fillId="0" borderId="0" xfId="0" applyFont="1" applyBorder="1" applyAlignment="1">
      <alignment horizontal="center"/>
    </xf>
    <xf numFmtId="1" fontId="84" fillId="0" borderId="57" xfId="0" applyNumberFormat="1" applyFont="1" applyBorder="1" applyAlignment="1">
      <alignment horizontal="right"/>
    </xf>
    <xf numFmtId="1" fontId="84" fillId="0" borderId="70" xfId="0" applyNumberFormat="1" applyFont="1" applyBorder="1" applyAlignment="1">
      <alignment horizontal="right"/>
    </xf>
    <xf numFmtId="14" fontId="19" fillId="0" borderId="4" xfId="0" quotePrefix="1" applyNumberFormat="1" applyFont="1" applyBorder="1" applyAlignment="1" applyProtection="1">
      <alignment horizontal="center" vertical="center" wrapText="1"/>
      <protection locked="0"/>
    </xf>
    <xf numFmtId="14" fontId="89" fillId="0" borderId="4" xfId="0" applyNumberFormat="1" applyFont="1" applyBorder="1" applyAlignment="1" applyProtection="1">
      <alignment horizontal="center" vertical="center" wrapText="1"/>
      <protection locked="0"/>
    </xf>
    <xf numFmtId="0" fontId="100" fillId="0" borderId="71" xfId="0" applyFont="1" applyBorder="1" applyAlignment="1" applyProtection="1">
      <alignment horizontal="center" vertical="center" wrapText="1"/>
      <protection locked="0"/>
    </xf>
    <xf numFmtId="0" fontId="100" fillId="0" borderId="72" xfId="0" applyFont="1" applyBorder="1" applyAlignment="1" applyProtection="1">
      <alignment horizontal="center" vertical="center" wrapText="1"/>
      <protection locked="0"/>
    </xf>
    <xf numFmtId="0" fontId="95" fillId="0" borderId="4" xfId="0" applyFont="1" applyBorder="1" applyAlignment="1" applyProtection="1">
      <alignment horizontal="center" vertical="center" wrapText="1"/>
      <protection locked="0"/>
    </xf>
    <xf numFmtId="14" fontId="89" fillId="0" borderId="2" xfId="0" quotePrefix="1" applyNumberFormat="1" applyFont="1" applyBorder="1" applyAlignment="1" applyProtection="1">
      <alignment horizontal="center" vertical="center" wrapText="1"/>
      <protection locked="0"/>
    </xf>
    <xf numFmtId="14" fontId="89" fillId="0" borderId="2" xfId="0" applyNumberFormat="1" applyFont="1" applyBorder="1" applyAlignment="1" applyProtection="1">
      <alignment horizontal="center" vertical="center" wrapText="1"/>
      <protection locked="0"/>
    </xf>
    <xf numFmtId="0" fontId="83" fillId="0" borderId="0" xfId="0" applyFont="1" applyBorder="1" applyAlignment="1">
      <alignment horizontal="center"/>
    </xf>
    <xf numFmtId="0" fontId="1" fillId="0" borderId="81"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83" fillId="0" borderId="51" xfId="0" applyFont="1" applyFill="1" applyBorder="1" applyAlignment="1">
      <alignment horizontal="center" vertical="top" wrapText="1"/>
    </xf>
    <xf numFmtId="0" fontId="83" fillId="0" borderId="52" xfId="0" applyFont="1" applyFill="1" applyBorder="1" applyAlignment="1">
      <alignment horizontal="center" vertical="top" wrapText="1"/>
    </xf>
    <xf numFmtId="0" fontId="83" fillId="0" borderId="53" xfId="0" applyFont="1" applyFill="1" applyBorder="1" applyAlignment="1">
      <alignment horizontal="center" vertical="top" wrapText="1"/>
    </xf>
    <xf numFmtId="1" fontId="83" fillId="0" borderId="2" xfId="0" applyNumberFormat="1" applyFont="1" applyBorder="1" applyAlignment="1">
      <alignment horizontal="center"/>
    </xf>
    <xf numFmtId="168" fontId="89" fillId="0" borderId="4" xfId="0" applyNumberFormat="1" applyFont="1" applyBorder="1" applyAlignment="1" applyProtection="1">
      <alignment horizontal="left" vertical="top" wrapText="1"/>
      <protection locked="0"/>
    </xf>
    <xf numFmtId="0" fontId="89" fillId="0" borderId="4" xfId="0" quotePrefix="1" applyFont="1" applyBorder="1" applyAlignment="1" applyProtection="1">
      <alignment horizontal="left" vertical="top" wrapText="1"/>
      <protection locked="0"/>
    </xf>
    <xf numFmtId="0" fontId="89" fillId="0" borderId="4" xfId="0" applyFont="1" applyBorder="1" applyAlignment="1" applyProtection="1">
      <alignment vertical="top" wrapText="1"/>
      <protection locked="0"/>
    </xf>
    <xf numFmtId="0" fontId="95" fillId="0" borderId="4" xfId="0" applyFont="1" applyBorder="1" applyAlignment="1" applyProtection="1">
      <alignment vertical="top" wrapText="1"/>
      <protection locked="0"/>
    </xf>
    <xf numFmtId="49" fontId="95" fillId="0" borderId="4" xfId="0" applyNumberFormat="1" applyFont="1" applyBorder="1" applyAlignment="1" applyProtection="1">
      <alignment horizontal="left" vertical="top" wrapText="1"/>
      <protection locked="0"/>
    </xf>
    <xf numFmtId="0" fontId="84" fillId="0" borderId="2" xfId="0" applyFont="1" applyBorder="1" applyAlignment="1">
      <alignment horizontal="center" vertical="center" wrapText="1"/>
    </xf>
    <xf numFmtId="1" fontId="83" fillId="0" borderId="35" xfId="0" applyNumberFormat="1" applyFont="1" applyBorder="1" applyAlignment="1">
      <alignment horizontal="center" wrapText="1"/>
    </xf>
    <xf numFmtId="1" fontId="83" fillId="0" borderId="69" xfId="0" applyNumberFormat="1" applyFont="1" applyBorder="1" applyAlignment="1">
      <alignment horizontal="center" wrapText="1"/>
    </xf>
    <xf numFmtId="0" fontId="121" fillId="0" borderId="0" xfId="0" applyFont="1" applyFill="1" applyAlignment="1">
      <alignment horizontal="left" vertical="center" wrapText="1"/>
    </xf>
    <xf numFmtId="0" fontId="122" fillId="0" borderId="0" xfId="0" applyFont="1" applyFill="1" applyAlignment="1">
      <alignment horizontal="left" vertical="center" wrapText="1"/>
    </xf>
    <xf numFmtId="0" fontId="109" fillId="0" borderId="0" xfId="0" applyFont="1" applyAlignment="1">
      <alignment horizontal="left" wrapText="1"/>
    </xf>
    <xf numFmtId="0" fontId="112" fillId="0" borderId="0" xfId="0" applyFont="1" applyBorder="1" applyAlignment="1">
      <alignment horizontal="left"/>
    </xf>
    <xf numFmtId="0" fontId="1" fillId="0" borderId="73" xfId="0" applyFont="1" applyBorder="1" applyAlignment="1" applyProtection="1">
      <alignment vertical="top" wrapText="1"/>
      <protection locked="0"/>
    </xf>
    <xf numFmtId="0" fontId="1" fillId="0" borderId="8" xfId="0" applyFont="1" applyBorder="1" applyAlignment="1" applyProtection="1">
      <alignment vertical="top" wrapText="1"/>
      <protection locked="0"/>
    </xf>
    <xf numFmtId="0" fontId="1" fillId="0" borderId="32" xfId="0" applyFont="1" applyBorder="1" applyAlignment="1" applyProtection="1">
      <alignment vertical="top" wrapText="1"/>
      <protection locked="0"/>
    </xf>
    <xf numFmtId="0" fontId="4" fillId="0" borderId="19" xfId="0" applyFont="1" applyBorder="1" applyAlignment="1" applyProtection="1">
      <alignment horizontal="center" vertical="top" wrapText="1"/>
      <protection locked="0"/>
    </xf>
    <xf numFmtId="0" fontId="4" fillId="0" borderId="2" xfId="0" applyFont="1" applyBorder="1" applyAlignment="1" applyProtection="1">
      <alignment horizontal="center" vertical="top" wrapText="1"/>
      <protection locked="0"/>
    </xf>
    <xf numFmtId="0" fontId="4" fillId="0" borderId="4" xfId="0" applyFont="1" applyBorder="1" applyAlignment="1" applyProtection="1">
      <alignment horizontal="center" vertical="top" wrapText="1"/>
      <protection locked="0"/>
    </xf>
    <xf numFmtId="0" fontId="63" fillId="0" borderId="19" xfId="0" applyFont="1" applyBorder="1" applyAlignment="1" applyProtection="1">
      <alignment vertical="top" wrapText="1"/>
      <protection locked="0"/>
    </xf>
    <xf numFmtId="0" fontId="63" fillId="0" borderId="2" xfId="0" applyFont="1" applyBorder="1" applyAlignment="1" applyProtection="1">
      <alignment vertical="top" wrapText="1"/>
      <protection locked="0"/>
    </xf>
    <xf numFmtId="0" fontId="63" fillId="0" borderId="4" xfId="0" applyFont="1" applyBorder="1" applyAlignment="1" applyProtection="1">
      <alignment vertical="top" wrapText="1"/>
      <protection locked="0"/>
    </xf>
    <xf numFmtId="0" fontId="4" fillId="2" borderId="17"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0" borderId="73" xfId="0" applyFont="1" applyFill="1" applyBorder="1" applyAlignment="1" applyProtection="1">
      <alignment horizontal="center" vertical="center"/>
      <protection locked="0"/>
    </xf>
    <xf numFmtId="0" fontId="4" fillId="0" borderId="4" xfId="0" applyFont="1" applyFill="1" applyBorder="1" applyAlignment="1" applyProtection="1">
      <alignment horizontal="center" vertical="center"/>
      <protection locked="0"/>
    </xf>
    <xf numFmtId="0" fontId="1" fillId="0" borderId="74" xfId="0" applyFont="1" applyBorder="1" applyAlignment="1" applyProtection="1">
      <alignment vertical="top" wrapText="1"/>
      <protection locked="0"/>
    </xf>
    <xf numFmtId="0" fontId="1" fillId="0" borderId="9" xfId="0" applyFont="1" applyBorder="1" applyAlignment="1" applyProtection="1">
      <alignment vertical="top" wrapText="1"/>
      <protection locked="0"/>
    </xf>
    <xf numFmtId="0" fontId="1" fillId="0" borderId="5" xfId="0" applyFont="1" applyBorder="1" applyAlignment="1" applyProtection="1">
      <alignment vertical="top" wrapText="1"/>
      <protection locked="0"/>
    </xf>
    <xf numFmtId="0" fontId="1" fillId="0" borderId="73" xfId="0" applyFont="1" applyBorder="1" applyAlignment="1" applyProtection="1">
      <alignment horizontal="left" vertical="top" wrapText="1"/>
      <protection locked="0"/>
    </xf>
    <xf numFmtId="0" fontId="1" fillId="0" borderId="8" xfId="0" applyFont="1" applyBorder="1" applyAlignment="1" applyProtection="1">
      <alignment horizontal="left" vertical="top" wrapText="1"/>
      <protection locked="0"/>
    </xf>
    <xf numFmtId="0" fontId="1" fillId="0" borderId="32" xfId="0" applyFont="1" applyBorder="1" applyAlignment="1" applyProtection="1">
      <alignment horizontal="left" vertical="top" wrapText="1"/>
      <protection locked="0"/>
    </xf>
    <xf numFmtId="0" fontId="18" fillId="0" borderId="0" xfId="0" applyFont="1"/>
    <xf numFmtId="0" fontId="1" fillId="5" borderId="73" xfId="0" applyFont="1" applyFill="1" applyBorder="1" applyAlignment="1" applyProtection="1">
      <alignment horizontal="left" vertical="top" wrapText="1"/>
      <protection locked="0"/>
    </xf>
    <xf numFmtId="0" fontId="1" fillId="5" borderId="8" xfId="0" applyFont="1" applyFill="1" applyBorder="1" applyAlignment="1" applyProtection="1">
      <alignment horizontal="left" vertical="top" wrapText="1"/>
      <protection locked="0"/>
    </xf>
    <xf numFmtId="0" fontId="1" fillId="5" borderId="32" xfId="0" applyFont="1" applyFill="1" applyBorder="1" applyAlignment="1" applyProtection="1">
      <alignment horizontal="left" vertical="top" wrapText="1"/>
      <protection locked="0"/>
    </xf>
    <xf numFmtId="0" fontId="4" fillId="0" borderId="0" xfId="0" applyFont="1" applyAlignment="1">
      <alignment horizontal="left" wrapText="1"/>
    </xf>
    <xf numFmtId="0" fontId="1" fillId="0" borderId="0" xfId="0" applyFont="1" applyBorder="1" applyAlignment="1">
      <alignment horizontal="left" wrapText="1"/>
    </xf>
    <xf numFmtId="0" fontId="63" fillId="0" borderId="75" xfId="0" applyFont="1" applyBorder="1" applyAlignment="1" applyProtection="1">
      <alignment vertical="top" wrapText="1"/>
      <protection locked="0"/>
    </xf>
    <xf numFmtId="0" fontId="63" fillId="0" borderId="76" xfId="0" applyFont="1" applyBorder="1" applyAlignment="1" applyProtection="1">
      <alignment vertical="top" wrapText="1"/>
      <protection locked="0"/>
    </xf>
    <xf numFmtId="0" fontId="63" fillId="0" borderId="77" xfId="0" applyFont="1" applyBorder="1" applyAlignment="1" applyProtection="1">
      <alignment vertical="top" wrapText="1"/>
      <protection locked="0"/>
    </xf>
    <xf numFmtId="0" fontId="21" fillId="0" borderId="0" xfId="0" applyFont="1" applyAlignment="1">
      <alignment wrapText="1"/>
    </xf>
    <xf numFmtId="0" fontId="21" fillId="0" borderId="0" xfId="0" applyFont="1" applyAlignment="1">
      <alignment horizontal="justify"/>
    </xf>
    <xf numFmtId="0" fontId="21" fillId="0" borderId="0" xfId="0" applyFont="1" applyAlignment="1">
      <alignment horizontal="left" wrapText="1"/>
    </xf>
    <xf numFmtId="0" fontId="130" fillId="0" borderId="0" xfId="0" applyFont="1" applyAlignment="1">
      <alignment horizontal="left" wrapText="1"/>
    </xf>
    <xf numFmtId="0" fontId="129" fillId="0" borderId="0" xfId="0" applyFont="1" applyBorder="1" applyAlignment="1">
      <alignment horizontal="center"/>
    </xf>
    <xf numFmtId="0" fontId="21" fillId="0" borderId="0" xfId="0" applyFont="1" applyFill="1" applyBorder="1" applyAlignment="1">
      <alignment horizontal="left" wrapText="1"/>
    </xf>
    <xf numFmtId="0" fontId="21" fillId="0" borderId="0" xfId="0" applyFont="1" applyFill="1" applyAlignment="1">
      <alignment horizontal="left" vertical="top" wrapText="1"/>
    </xf>
    <xf numFmtId="14" fontId="21" fillId="0" borderId="0" xfId="0" applyNumberFormat="1" applyFont="1" applyAlignment="1">
      <alignment horizontal="center"/>
    </xf>
    <xf numFmtId="0" fontId="21" fillId="0" borderId="0" xfId="0" applyFont="1" applyAlignment="1">
      <alignment horizontal="center"/>
    </xf>
    <xf numFmtId="0" fontId="45" fillId="0" borderId="0" xfId="0" applyFont="1" applyAlignment="1">
      <alignment horizontal="left" wrapText="1"/>
    </xf>
    <xf numFmtId="0" fontId="28" fillId="0" borderId="0" xfId="0" applyFont="1" applyFill="1" applyAlignment="1">
      <alignment horizontal="left" vertical="center" wrapText="1"/>
    </xf>
    <xf numFmtId="0" fontId="1" fillId="0" borderId="0" xfId="0" applyFont="1" applyAlignment="1">
      <alignment horizontal="left" wrapText="1"/>
    </xf>
    <xf numFmtId="0" fontId="28" fillId="0" borderId="0" xfId="0" applyFont="1" applyBorder="1" applyAlignment="1">
      <alignment horizontal="left" wrapText="1"/>
    </xf>
    <xf numFmtId="0" fontId="24" fillId="0" borderId="0" xfId="0" applyFont="1" applyBorder="1" applyAlignment="1">
      <alignment wrapText="1"/>
    </xf>
    <xf numFmtId="0" fontId="108" fillId="0" borderId="0" xfId="0" applyFont="1" applyAlignment="1">
      <alignment horizontal="left" wrapText="1"/>
    </xf>
    <xf numFmtId="0" fontId="28" fillId="0" borderId="0" xfId="0" applyFont="1" applyBorder="1" applyAlignment="1">
      <alignment wrapText="1"/>
    </xf>
    <xf numFmtId="0" fontId="28" fillId="0" borderId="0" xfId="0" applyFont="1" applyBorder="1" applyAlignment="1">
      <alignment horizontal="justify" wrapText="1"/>
    </xf>
    <xf numFmtId="0" fontId="127" fillId="0" borderId="0" xfId="0" applyFont="1" applyBorder="1" applyAlignment="1">
      <alignment horizontal="left" wrapText="1"/>
    </xf>
    <xf numFmtId="0" fontId="2" fillId="0" borderId="0" xfId="0" applyFont="1" applyAlignment="1">
      <alignment horizontal="left" wrapText="1"/>
    </xf>
    <xf numFmtId="0" fontId="1" fillId="0" borderId="0" xfId="0" applyFont="1" applyAlignment="1">
      <alignment horizontal="left" vertical="top" wrapText="1"/>
    </xf>
    <xf numFmtId="14" fontId="4" fillId="0" borderId="2" xfId="0" applyNumberFormat="1" applyFont="1" applyBorder="1" applyAlignment="1">
      <alignment horizontal="center"/>
    </xf>
    <xf numFmtId="0" fontId="1" fillId="0" borderId="0" xfId="0" applyFont="1" applyFill="1" applyBorder="1" applyAlignment="1">
      <alignment wrapText="1"/>
    </xf>
    <xf numFmtId="0" fontId="1" fillId="0" borderId="0" xfId="0" applyFont="1" applyFill="1" applyAlignment="1">
      <alignment horizontal="left" wrapText="1"/>
    </xf>
  </cellXfs>
  <cellStyles count="2">
    <cellStyle name="Hyperlink" xfId="1" builtinId="8"/>
    <cellStyle name="Normal" xfId="0" builtinId="0"/>
  </cellStyles>
  <dxfs count="1">
    <dxf>
      <font>
        <b/>
        <i val="0"/>
        <condense val="0"/>
        <extend val="0"/>
        <color indexed="9"/>
      </font>
      <fill>
        <patternFill patternType="solid">
          <fgColor indexed="60"/>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ADSO_NEW/BILANCE%202016/GP%202016%20AADSO%20pedeja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lapa"/>
      <sheetName val="saturs"/>
      <sheetName val="Inf"/>
      <sheetName val="aktivs"/>
      <sheetName val="pasivs"/>
      <sheetName val="P vai Z aprekins"/>
      <sheetName val="politika"/>
      <sheetName val="PLpiel"/>
      <sheetName val="BILbil"/>
      <sheetName val="PZApiel"/>
      <sheetName val="PARbil (2)"/>
      <sheetName val="vadibas"/>
      <sheetName val="analize"/>
      <sheetName val="instrukcija"/>
      <sheetName val="Sheet1"/>
      <sheetName val="Naudas"/>
      <sheetName val="pa6u"/>
    </sheetNames>
    <sheetDataSet>
      <sheetData sheetId="0"/>
      <sheetData sheetId="1"/>
      <sheetData sheetId="2"/>
      <sheetData sheetId="3"/>
      <sheetData sheetId="4">
        <row r="19">
          <cell r="F19">
            <v>0</v>
          </cell>
        </row>
      </sheetData>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3"/>
  <sheetViews>
    <sheetView view="pageBreakPreview" zoomScaleSheetLayoutView="100" workbookViewId="0">
      <selection activeCell="F11" sqref="F11"/>
    </sheetView>
  </sheetViews>
  <sheetFormatPr defaultColWidth="9.109375" defaultRowHeight="13.2" x14ac:dyDescent="0.25"/>
  <cols>
    <col min="1" max="1" width="27.88671875" style="1" customWidth="1"/>
    <col min="2" max="16384" width="9.109375" style="1"/>
  </cols>
  <sheetData>
    <row r="2" spans="1:7" x14ac:dyDescent="0.25">
      <c r="A2" s="532" t="s">
        <v>324</v>
      </c>
      <c r="B2" s="532"/>
      <c r="C2" s="532"/>
      <c r="D2" s="532"/>
      <c r="E2" s="532"/>
      <c r="F2" s="532"/>
      <c r="G2" s="532"/>
    </row>
    <row r="3" spans="1:7" x14ac:dyDescent="0.25">
      <c r="A3" s="532"/>
      <c r="B3" s="532"/>
      <c r="C3" s="532"/>
      <c r="D3" s="532"/>
      <c r="E3" s="532"/>
      <c r="F3" s="532"/>
      <c r="G3" s="532"/>
    </row>
    <row r="4" spans="1:7" customFormat="1" x14ac:dyDescent="0.25">
      <c r="A4" s="532"/>
      <c r="B4" s="532"/>
      <c r="C4" s="532"/>
      <c r="D4" s="532"/>
      <c r="E4" s="532"/>
      <c r="F4" s="532"/>
      <c r="G4" s="532"/>
    </row>
    <row r="5" spans="1:7" customFormat="1" x14ac:dyDescent="0.25">
      <c r="A5" s="532"/>
      <c r="B5" s="532"/>
      <c r="C5" s="532"/>
      <c r="D5" s="532"/>
      <c r="E5" s="532"/>
      <c r="F5" s="532"/>
      <c r="G5" s="532"/>
    </row>
    <row r="6" spans="1:7" x14ac:dyDescent="0.25">
      <c r="A6" s="3"/>
      <c r="B6" s="3"/>
      <c r="C6" s="4"/>
      <c r="D6" s="4"/>
      <c r="E6" s="4"/>
      <c r="F6" s="4"/>
      <c r="G6" s="3"/>
    </row>
    <row r="7" spans="1:7" x14ac:dyDescent="0.25">
      <c r="A7" s="3"/>
      <c r="B7" s="3"/>
      <c r="C7" s="3"/>
      <c r="D7" s="3"/>
      <c r="E7" s="3"/>
      <c r="F7" s="5"/>
      <c r="G7" s="3"/>
    </row>
    <row r="8" spans="1:7" ht="20.399999999999999" x14ac:dyDescent="0.35">
      <c r="A8" s="6"/>
      <c r="B8" s="6" t="s">
        <v>302</v>
      </c>
      <c r="C8" s="3"/>
      <c r="D8" s="3"/>
      <c r="E8" s="3"/>
      <c r="F8" s="5"/>
      <c r="G8" s="3"/>
    </row>
    <row r="9" spans="1:7" x14ac:dyDescent="0.25">
      <c r="A9" s="3"/>
      <c r="B9" s="3"/>
      <c r="C9" s="3"/>
      <c r="D9" s="3"/>
      <c r="E9" s="3"/>
      <c r="F9" s="5"/>
      <c r="G9" s="3"/>
    </row>
    <row r="10" spans="1:7" x14ac:dyDescent="0.25">
      <c r="A10" s="3"/>
      <c r="B10" s="3"/>
      <c r="C10" s="3"/>
      <c r="D10" s="3"/>
      <c r="E10" s="5"/>
      <c r="F10" s="5"/>
      <c r="G10" s="3"/>
    </row>
    <row r="11" spans="1:7" x14ac:dyDescent="0.25">
      <c r="A11" s="3"/>
      <c r="B11" s="3"/>
      <c r="C11" s="3"/>
      <c r="D11" s="3"/>
      <c r="E11" s="3"/>
      <c r="F11" s="5"/>
      <c r="G11" s="3"/>
    </row>
    <row r="12" spans="1:7" x14ac:dyDescent="0.25">
      <c r="A12" s="3"/>
      <c r="B12" s="3"/>
      <c r="C12" s="3"/>
      <c r="D12" s="3"/>
      <c r="E12" s="3"/>
      <c r="F12" s="5"/>
      <c r="G12" s="3"/>
    </row>
    <row r="13" spans="1:7" x14ac:dyDescent="0.25">
      <c r="A13" s="3"/>
      <c r="B13" s="3"/>
      <c r="C13" s="3"/>
      <c r="D13" s="3"/>
      <c r="E13" s="3"/>
      <c r="F13" s="5"/>
      <c r="G13" s="3"/>
    </row>
    <row r="14" spans="1:7" x14ac:dyDescent="0.25">
      <c r="A14" s="3"/>
      <c r="B14" s="3"/>
      <c r="C14" s="3"/>
      <c r="D14" s="3"/>
      <c r="E14" s="3"/>
      <c r="F14" s="5"/>
      <c r="G14" s="3"/>
    </row>
    <row r="15" spans="1:7" ht="12.75" customHeight="1" x14ac:dyDescent="0.25">
      <c r="A15" s="533"/>
      <c r="B15" s="533"/>
      <c r="C15" s="533"/>
      <c r="D15" s="533"/>
      <c r="E15" s="533"/>
      <c r="F15" s="533"/>
      <c r="G15" s="533"/>
    </row>
    <row r="16" spans="1:7" ht="12.75" customHeight="1" x14ac:dyDescent="0.25">
      <c r="A16" s="533"/>
      <c r="B16" s="533"/>
      <c r="C16" s="533"/>
      <c r="D16" s="533"/>
      <c r="E16" s="533"/>
      <c r="F16" s="533"/>
      <c r="G16" s="533"/>
    </row>
    <row r="17" spans="1:7" ht="12.75" customHeight="1" x14ac:dyDescent="0.25">
      <c r="A17" s="533" t="s">
        <v>26</v>
      </c>
      <c r="B17" s="533"/>
      <c r="C17" s="533"/>
      <c r="D17" s="533"/>
      <c r="E17" s="533"/>
      <c r="F17" s="533"/>
      <c r="G17" s="533"/>
    </row>
    <row r="18" spans="1:7" ht="12.75" customHeight="1" x14ac:dyDescent="0.25">
      <c r="A18" s="533"/>
      <c r="B18" s="533"/>
      <c r="C18" s="533"/>
      <c r="D18" s="533"/>
      <c r="E18" s="533"/>
      <c r="F18" s="533"/>
      <c r="G18" s="533"/>
    </row>
    <row r="19" spans="1:7" ht="12.75" customHeight="1" x14ac:dyDescent="0.25">
      <c r="A19" s="534" t="s">
        <v>27</v>
      </c>
      <c r="B19" s="534"/>
      <c r="C19" s="534"/>
      <c r="D19" s="534"/>
      <c r="E19" s="534"/>
      <c r="F19" s="534"/>
      <c r="G19" s="534"/>
    </row>
    <row r="20" spans="1:7" ht="12.75" customHeight="1" x14ac:dyDescent="0.25">
      <c r="A20" s="534"/>
      <c r="B20" s="534"/>
      <c r="C20" s="534"/>
      <c r="D20" s="534"/>
      <c r="E20" s="534"/>
      <c r="F20" s="534"/>
      <c r="G20" s="534"/>
    </row>
    <row r="21" spans="1:7" ht="12.75" customHeight="1" x14ac:dyDescent="0.25">
      <c r="A21" s="531" t="s">
        <v>621</v>
      </c>
      <c r="B21" s="531"/>
      <c r="C21" s="531"/>
      <c r="D21" s="531"/>
      <c r="E21" s="531"/>
      <c r="F21" s="531"/>
      <c r="G21" s="531"/>
    </row>
    <row r="22" spans="1:7" ht="12.75" customHeight="1" x14ac:dyDescent="0.25">
      <c r="A22" s="531"/>
      <c r="B22" s="531"/>
      <c r="C22" s="531"/>
      <c r="D22" s="531"/>
      <c r="E22" s="531"/>
      <c r="F22" s="531"/>
      <c r="G22" s="531"/>
    </row>
    <row r="26" spans="1:7" ht="16.2" x14ac:dyDescent="0.4">
      <c r="A26" s="7"/>
    </row>
    <row r="33" spans="3:3" x14ac:dyDescent="0.25">
      <c r="C33" s="109"/>
    </row>
  </sheetData>
  <mergeCells count="5">
    <mergeCell ref="A21:G22"/>
    <mergeCell ref="A2:G5"/>
    <mergeCell ref="A15:G16"/>
    <mergeCell ref="A17:G18"/>
    <mergeCell ref="A19:G20"/>
  </mergeCells>
  <phoneticPr fontId="0" type="noConversion"/>
  <pageMargins left="0.74803149606299213" right="0.74803149606299213" top="0.98425196850393704" bottom="0.98425196850393704" header="0.51181102362204722" footer="0.51181102362204722"/>
  <pageSetup paperSize="9" firstPageNumber="0" orientation="portrait" verticalDpi="300" r:id="rId1"/>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83"/>
  <sheetViews>
    <sheetView view="pageBreakPreview" topLeftCell="A4" zoomScale="130" zoomScaleNormal="130" zoomScaleSheetLayoutView="130" workbookViewId="0">
      <selection activeCell="E16" sqref="E16"/>
    </sheetView>
  </sheetViews>
  <sheetFormatPr defaultRowHeight="13.2" x14ac:dyDescent="0.25"/>
  <cols>
    <col min="1" max="1" width="8.5546875" customWidth="1"/>
    <col min="2" max="2" width="7.109375" customWidth="1"/>
    <col min="3" max="3" width="12.33203125" customWidth="1"/>
    <col min="5" max="5" width="9.6640625" bestFit="1" customWidth="1"/>
    <col min="6" max="6" width="7.6640625" customWidth="1"/>
    <col min="7" max="7" width="10.33203125" customWidth="1"/>
    <col min="8" max="8" width="7.6640625" customWidth="1"/>
    <col min="9" max="9" width="9" customWidth="1"/>
    <col min="10" max="10" width="9.109375" style="10" customWidth="1"/>
    <col min="11" max="12" width="9.109375" style="110" customWidth="1"/>
  </cols>
  <sheetData>
    <row r="1" spans="1:20" x14ac:dyDescent="0.25">
      <c r="A1" s="12" t="s">
        <v>227</v>
      </c>
    </row>
    <row r="3" spans="1:20" x14ac:dyDescent="0.25">
      <c r="A3" s="233" t="s">
        <v>356</v>
      </c>
      <c r="B3" s="10"/>
      <c r="C3" s="10" t="s">
        <v>290</v>
      </c>
      <c r="D3" s="10"/>
      <c r="E3" s="10"/>
      <c r="F3" s="10"/>
      <c r="G3" s="13"/>
      <c r="H3" s="52"/>
      <c r="I3" s="13"/>
      <c r="J3" s="52"/>
    </row>
    <row r="4" spans="1:20" s="10" customFormat="1" x14ac:dyDescent="0.25">
      <c r="G4" s="13"/>
      <c r="H4" s="52"/>
      <c r="I4" s="13"/>
      <c r="J4" s="52"/>
      <c r="K4" s="128"/>
      <c r="L4" s="128"/>
    </row>
    <row r="5" spans="1:20" x14ac:dyDescent="0.25">
      <c r="B5" s="10"/>
      <c r="C5" s="10"/>
      <c r="D5" s="10"/>
      <c r="E5" s="10"/>
      <c r="F5" s="10"/>
      <c r="G5" s="13"/>
      <c r="H5" s="52"/>
      <c r="I5" s="13"/>
      <c r="J5" s="52"/>
    </row>
    <row r="6" spans="1:20" ht="55.5" customHeight="1" x14ac:dyDescent="0.25">
      <c r="A6" s="674"/>
      <c r="B6" s="675"/>
      <c r="C6" s="675"/>
      <c r="D6" s="231" t="s">
        <v>295</v>
      </c>
      <c r="E6" s="205" t="s">
        <v>201</v>
      </c>
      <c r="F6" s="205" t="s">
        <v>382</v>
      </c>
      <c r="G6" s="205" t="s">
        <v>200</v>
      </c>
      <c r="H6" s="205" t="s">
        <v>151</v>
      </c>
      <c r="I6" s="205" t="s">
        <v>152</v>
      </c>
      <c r="J6" s="232" t="s">
        <v>682</v>
      </c>
    </row>
    <row r="7" spans="1:20" x14ac:dyDescent="0.25">
      <c r="A7" s="676"/>
      <c r="B7" s="677"/>
      <c r="C7" s="132"/>
      <c r="D7" s="133"/>
      <c r="E7" s="134"/>
      <c r="F7" s="134"/>
      <c r="G7" s="134"/>
      <c r="H7" s="134"/>
      <c r="I7" s="134"/>
      <c r="J7" s="206"/>
    </row>
    <row r="8" spans="1:20" s="110" customFormat="1" x14ac:dyDescent="0.25">
      <c r="A8" s="678" t="s">
        <v>153</v>
      </c>
      <c r="B8" s="679"/>
      <c r="C8" s="680"/>
      <c r="D8" s="183">
        <v>-27792</v>
      </c>
      <c r="E8" s="135"/>
      <c r="F8" s="135">
        <v>0</v>
      </c>
      <c r="G8" s="135"/>
      <c r="H8" s="135">
        <v>0</v>
      </c>
      <c r="I8" s="135">
        <v>0</v>
      </c>
      <c r="J8" s="207">
        <f t="shared" ref="J8:J16" si="0">D8+E8-G8</f>
        <v>-27792</v>
      </c>
      <c r="M8"/>
      <c r="N8"/>
      <c r="O8"/>
      <c r="P8"/>
      <c r="Q8"/>
      <c r="R8"/>
      <c r="S8"/>
      <c r="T8"/>
    </row>
    <row r="9" spans="1:20" s="110" customFormat="1" x14ac:dyDescent="0.25">
      <c r="A9" s="665" t="s">
        <v>154</v>
      </c>
      <c r="B9" s="666"/>
      <c r="C9" s="667"/>
      <c r="D9" s="136">
        <v>699</v>
      </c>
      <c r="E9" s="135">
        <v>425353</v>
      </c>
      <c r="F9" s="136">
        <v>0</v>
      </c>
      <c r="G9" s="136">
        <v>399176</v>
      </c>
      <c r="H9" s="136">
        <v>0</v>
      </c>
      <c r="I9" s="136">
        <v>0</v>
      </c>
      <c r="J9" s="207">
        <f t="shared" si="0"/>
        <v>26876</v>
      </c>
      <c r="M9"/>
      <c r="N9"/>
      <c r="O9"/>
      <c r="P9"/>
      <c r="Q9"/>
      <c r="R9"/>
      <c r="S9"/>
      <c r="T9"/>
    </row>
    <row r="10" spans="1:20" s="110" customFormat="1" x14ac:dyDescent="0.25">
      <c r="A10" s="681" t="s">
        <v>155</v>
      </c>
      <c r="B10" s="682"/>
      <c r="C10" s="683"/>
      <c r="D10" s="136"/>
      <c r="E10" s="135">
        <v>137170</v>
      </c>
      <c r="F10" s="136">
        <v>0</v>
      </c>
      <c r="G10" s="136">
        <v>124457</v>
      </c>
      <c r="H10" s="136">
        <v>0</v>
      </c>
      <c r="I10" s="136">
        <v>0</v>
      </c>
      <c r="J10" s="207">
        <f t="shared" si="0"/>
        <v>12713</v>
      </c>
      <c r="M10"/>
      <c r="N10"/>
      <c r="O10"/>
      <c r="P10"/>
      <c r="Q10"/>
      <c r="R10"/>
      <c r="S10"/>
      <c r="T10"/>
    </row>
    <row r="11" spans="1:20" s="110" customFormat="1" x14ac:dyDescent="0.25">
      <c r="A11" s="665" t="s">
        <v>156</v>
      </c>
      <c r="B11" s="666"/>
      <c r="C11" s="667"/>
      <c r="D11" s="136"/>
      <c r="E11" s="135">
        <v>70775</v>
      </c>
      <c r="F11" s="136">
        <v>0</v>
      </c>
      <c r="G11" s="136">
        <v>63774</v>
      </c>
      <c r="H11" s="136">
        <v>0</v>
      </c>
      <c r="I11" s="136">
        <v>0</v>
      </c>
      <c r="J11" s="207">
        <f t="shared" si="0"/>
        <v>7001</v>
      </c>
      <c r="M11"/>
      <c r="N11"/>
      <c r="O11"/>
      <c r="P11"/>
      <c r="Q11"/>
      <c r="R11"/>
      <c r="S11"/>
      <c r="T11"/>
    </row>
    <row r="12" spans="1:20" s="110" customFormat="1" x14ac:dyDescent="0.25">
      <c r="A12" s="665" t="s">
        <v>157</v>
      </c>
      <c r="B12" s="666"/>
      <c r="C12" s="667"/>
      <c r="D12" s="136">
        <v>0</v>
      </c>
      <c r="E12" s="135">
        <v>199</v>
      </c>
      <c r="F12" s="136">
        <v>0</v>
      </c>
      <c r="G12" s="136">
        <v>199</v>
      </c>
      <c r="H12" s="136">
        <v>0</v>
      </c>
      <c r="I12" s="136">
        <v>0</v>
      </c>
      <c r="J12" s="207">
        <f t="shared" si="0"/>
        <v>0</v>
      </c>
      <c r="M12"/>
      <c r="N12"/>
      <c r="O12"/>
      <c r="P12"/>
      <c r="Q12"/>
      <c r="R12"/>
      <c r="S12"/>
      <c r="T12"/>
    </row>
    <row r="13" spans="1:20" s="110" customFormat="1" ht="0.6" customHeight="1" x14ac:dyDescent="0.25">
      <c r="A13" s="665"/>
      <c r="B13" s="666"/>
      <c r="C13" s="667"/>
      <c r="D13" s="182"/>
      <c r="E13" s="182"/>
      <c r="F13" s="182"/>
      <c r="G13" s="182"/>
      <c r="H13" s="182"/>
      <c r="I13" s="182"/>
      <c r="J13" s="207">
        <f t="shared" si="0"/>
        <v>0</v>
      </c>
      <c r="M13"/>
      <c r="N13"/>
      <c r="O13"/>
      <c r="P13"/>
      <c r="Q13"/>
      <c r="R13"/>
      <c r="S13"/>
      <c r="T13"/>
    </row>
    <row r="14" spans="1:20" s="110" customFormat="1" x14ac:dyDescent="0.25">
      <c r="A14" s="685" t="s">
        <v>102</v>
      </c>
      <c r="B14" s="686"/>
      <c r="C14" s="687"/>
      <c r="D14" s="242">
        <v>0</v>
      </c>
      <c r="E14" s="242">
        <v>58</v>
      </c>
      <c r="F14" s="242"/>
      <c r="G14" s="242">
        <v>58</v>
      </c>
      <c r="H14" s="242">
        <v>0</v>
      </c>
      <c r="I14" s="242"/>
      <c r="J14" s="207">
        <f t="shared" si="0"/>
        <v>0</v>
      </c>
      <c r="M14"/>
      <c r="N14"/>
      <c r="O14"/>
      <c r="P14"/>
      <c r="Q14"/>
      <c r="R14"/>
      <c r="S14"/>
      <c r="T14"/>
    </row>
    <row r="15" spans="1:20" s="110" customFormat="1" x14ac:dyDescent="0.25">
      <c r="A15" s="665" t="s">
        <v>158</v>
      </c>
      <c r="B15" s="666"/>
      <c r="C15" s="667"/>
      <c r="D15" s="137">
        <v>17131</v>
      </c>
      <c r="E15" s="137">
        <v>725643</v>
      </c>
      <c r="F15" s="137"/>
      <c r="G15" s="137">
        <v>672638</v>
      </c>
      <c r="H15" s="137"/>
      <c r="I15" s="137"/>
      <c r="J15" s="207">
        <f t="shared" si="0"/>
        <v>70136</v>
      </c>
      <c r="M15"/>
      <c r="N15"/>
      <c r="O15"/>
      <c r="P15"/>
      <c r="Q15"/>
      <c r="R15"/>
      <c r="S15"/>
      <c r="T15"/>
    </row>
    <row r="16" spans="1:20" s="110" customFormat="1" x14ac:dyDescent="0.25">
      <c r="A16" s="665" t="s">
        <v>234</v>
      </c>
      <c r="B16" s="666"/>
      <c r="C16" s="667"/>
      <c r="D16" s="137">
        <v>0</v>
      </c>
      <c r="E16" s="137">
        <v>598</v>
      </c>
      <c r="F16" s="137"/>
      <c r="G16" s="137">
        <v>598</v>
      </c>
      <c r="H16" s="137"/>
      <c r="I16" s="137"/>
      <c r="J16" s="207">
        <f t="shared" si="0"/>
        <v>0</v>
      </c>
      <c r="M16"/>
      <c r="N16"/>
      <c r="O16"/>
      <c r="P16"/>
      <c r="Q16"/>
      <c r="R16"/>
      <c r="S16"/>
      <c r="T16"/>
    </row>
    <row r="17" spans="1:20" s="110" customFormat="1" x14ac:dyDescent="0.25">
      <c r="A17" s="668" t="s">
        <v>87</v>
      </c>
      <c r="B17" s="669"/>
      <c r="C17" s="670"/>
      <c r="D17" s="184">
        <f>SUM(D18:D19)</f>
        <v>-9962</v>
      </c>
      <c r="E17" s="184">
        <f>SUM(E8:E16)</f>
        <v>1359796</v>
      </c>
      <c r="F17" s="184">
        <f>SUM(F8:F16)</f>
        <v>0</v>
      </c>
      <c r="G17" s="184">
        <f>SUM(G8:G16)</f>
        <v>1260900</v>
      </c>
      <c r="H17" s="184">
        <f>SUM(H8:H16)</f>
        <v>0</v>
      </c>
      <c r="I17" s="184">
        <f>SUM(I8:I16)</f>
        <v>0</v>
      </c>
      <c r="J17" s="188">
        <f>SUM(J8:J15)</f>
        <v>88934</v>
      </c>
      <c r="K17" s="138"/>
      <c r="L17" s="130">
        <f>D17+E17+F17-G17</f>
        <v>88934</v>
      </c>
      <c r="M17"/>
      <c r="N17"/>
      <c r="O17"/>
      <c r="P17"/>
      <c r="Q17"/>
      <c r="R17"/>
      <c r="S17"/>
      <c r="T17"/>
    </row>
    <row r="18" spans="1:20" s="110" customFormat="1" ht="13.35" customHeight="1" x14ac:dyDescent="0.25">
      <c r="A18" s="671" t="s">
        <v>159</v>
      </c>
      <c r="B18" s="672"/>
      <c r="C18" s="673"/>
      <c r="D18" s="185">
        <f>D8</f>
        <v>-27792</v>
      </c>
      <c r="E18" s="185"/>
      <c r="F18" s="185"/>
      <c r="G18" s="185"/>
      <c r="H18" s="185"/>
      <c r="I18" s="185"/>
      <c r="J18" s="186">
        <f>J8+J12</f>
        <v>-27792</v>
      </c>
      <c r="M18"/>
      <c r="N18"/>
      <c r="O18"/>
      <c r="P18"/>
      <c r="Q18"/>
      <c r="R18"/>
      <c r="S18"/>
      <c r="T18"/>
    </row>
    <row r="19" spans="1:20" s="110" customFormat="1" ht="13.35" customHeight="1" x14ac:dyDescent="0.25">
      <c r="A19" s="690" t="s">
        <v>160</v>
      </c>
      <c r="B19" s="691"/>
      <c r="C19" s="692"/>
      <c r="D19" s="187">
        <f>D9+D10+D15+D12</f>
        <v>17830</v>
      </c>
      <c r="E19" s="185"/>
      <c r="F19" s="185"/>
      <c r="G19" s="185"/>
      <c r="H19" s="185"/>
      <c r="I19" s="185"/>
      <c r="J19" s="186">
        <f>J9+J15+J10+J11</f>
        <v>116726</v>
      </c>
      <c r="M19"/>
      <c r="N19"/>
      <c r="O19"/>
      <c r="P19"/>
      <c r="Q19"/>
      <c r="R19"/>
      <c r="S19"/>
      <c r="T19"/>
    </row>
    <row r="20" spans="1:20" s="110" customFormat="1" x14ac:dyDescent="0.25">
      <c r="A20" s="116"/>
      <c r="B20" s="116"/>
      <c r="C20" s="116"/>
      <c r="D20" s="116"/>
      <c r="E20" s="116"/>
      <c r="F20" s="116"/>
      <c r="G20" s="116"/>
      <c r="H20" s="116"/>
      <c r="I20" s="116"/>
      <c r="J20" s="116"/>
      <c r="M20"/>
      <c r="N20"/>
      <c r="O20"/>
      <c r="P20"/>
      <c r="Q20"/>
      <c r="R20"/>
      <c r="S20"/>
      <c r="T20"/>
    </row>
    <row r="21" spans="1:20" x14ac:dyDescent="0.25">
      <c r="A21" s="233" t="s">
        <v>357</v>
      </c>
    </row>
    <row r="22" spans="1:20" x14ac:dyDescent="0.25">
      <c r="A22" s="15" t="s">
        <v>162</v>
      </c>
      <c r="B22" s="112"/>
      <c r="C22" s="112"/>
      <c r="D22" s="112"/>
      <c r="E22" s="112"/>
      <c r="F22" s="112"/>
      <c r="G22" s="112"/>
      <c r="H22" s="112"/>
      <c r="I22" s="112"/>
      <c r="J22" s="15"/>
    </row>
    <row r="24" spans="1:20" x14ac:dyDescent="0.25">
      <c r="I24" s="208">
        <f>PZApiel!H9</f>
        <v>2017</v>
      </c>
      <c r="J24" s="208">
        <f>PZApiel!I9</f>
        <v>2016</v>
      </c>
      <c r="K24" s="139"/>
      <c r="L24" s="140"/>
    </row>
    <row r="25" spans="1:20" x14ac:dyDescent="0.25">
      <c r="B25" t="s">
        <v>163</v>
      </c>
      <c r="I25" s="13">
        <v>60</v>
      </c>
      <c r="J25" s="13">
        <v>25</v>
      </c>
      <c r="K25" s="139"/>
      <c r="L25" s="139"/>
    </row>
    <row r="26" spans="1:20" x14ac:dyDescent="0.25">
      <c r="K26" s="142"/>
      <c r="L26" s="141"/>
    </row>
    <row r="27" spans="1:20" ht="16.5" customHeight="1" x14ac:dyDescent="0.25">
      <c r="A27" s="233" t="s">
        <v>358</v>
      </c>
      <c r="K27" s="142"/>
      <c r="L27" s="141"/>
    </row>
    <row r="28" spans="1:20" ht="17.25" customHeight="1" x14ac:dyDescent="0.25">
      <c r="A28" s="10" t="s">
        <v>164</v>
      </c>
      <c r="B28" s="10"/>
      <c r="C28" s="10"/>
      <c r="D28" s="10"/>
      <c r="E28" s="10"/>
      <c r="F28" s="10"/>
      <c r="G28" s="10"/>
      <c r="H28" s="10"/>
      <c r="I28" s="10"/>
      <c r="K28" s="142"/>
      <c r="L28" s="141"/>
    </row>
    <row r="29" spans="1:20" x14ac:dyDescent="0.25">
      <c r="I29" s="4">
        <f>PZApiel!H9</f>
        <v>2017</v>
      </c>
      <c r="J29" s="4">
        <f>PZApiel!I9</f>
        <v>2016</v>
      </c>
      <c r="K29" s="142"/>
      <c r="L29" s="141"/>
    </row>
    <row r="30" spans="1:20" x14ac:dyDescent="0.25">
      <c r="B30" s="10" t="s">
        <v>165</v>
      </c>
      <c r="I30" s="131" t="s">
        <v>123</v>
      </c>
      <c r="J30" s="131" t="s">
        <v>123</v>
      </c>
      <c r="K30" s="143"/>
      <c r="L30" s="143"/>
    </row>
    <row r="31" spans="1:20" x14ac:dyDescent="0.25">
      <c r="B31" t="s">
        <v>166</v>
      </c>
      <c r="I31" s="157">
        <v>403319</v>
      </c>
      <c r="J31" s="157">
        <v>210499</v>
      </c>
      <c r="K31" s="143"/>
      <c r="L31" s="143"/>
    </row>
    <row r="32" spans="1:20" x14ac:dyDescent="0.25">
      <c r="B32" t="s">
        <v>167</v>
      </c>
      <c r="C32" s="113"/>
      <c r="I32" s="158">
        <v>94921</v>
      </c>
      <c r="J32" s="158">
        <v>49657</v>
      </c>
      <c r="K32" s="140"/>
      <c r="L32" s="140"/>
    </row>
    <row r="33" spans="1:20" ht="13.8" thickBot="1" x14ac:dyDescent="0.3">
      <c r="B33" s="10" t="s">
        <v>101</v>
      </c>
      <c r="I33" s="181">
        <f>SUM(I31:I32)</f>
        <v>498240</v>
      </c>
      <c r="J33" s="181">
        <f>SUM(J31:J32)</f>
        <v>260156</v>
      </c>
    </row>
    <row r="34" spans="1:20" ht="15.75" customHeight="1" thickTop="1" x14ac:dyDescent="0.25">
      <c r="A34" s="118"/>
      <c r="B34" s="118"/>
      <c r="C34" s="118"/>
      <c r="D34" s="118"/>
      <c r="E34" s="118"/>
      <c r="F34" s="118"/>
      <c r="G34" s="118"/>
      <c r="H34" s="118"/>
      <c r="I34" s="118"/>
      <c r="J34" s="127"/>
    </row>
    <row r="35" spans="1:20" ht="15" customHeight="1" x14ac:dyDescent="0.25">
      <c r="A35" s="233" t="s">
        <v>20</v>
      </c>
      <c r="C35" s="118"/>
      <c r="D35" s="118"/>
      <c r="E35" s="118"/>
      <c r="F35" s="118"/>
      <c r="G35" s="118"/>
      <c r="H35" s="118"/>
      <c r="I35" s="118"/>
      <c r="J35" s="127"/>
    </row>
    <row r="36" spans="1:20" ht="13.5" customHeight="1" x14ac:dyDescent="0.25">
      <c r="A36" s="233" t="s">
        <v>300</v>
      </c>
      <c r="C36" s="118"/>
      <c r="D36" s="118"/>
      <c r="E36" s="118"/>
      <c r="F36" s="118"/>
      <c r="G36" s="118"/>
      <c r="H36" s="118"/>
      <c r="I36" s="4">
        <f>PZApiel!H9</f>
        <v>2017</v>
      </c>
      <c r="J36" s="4">
        <f>PZApiel!I9</f>
        <v>2016</v>
      </c>
    </row>
    <row r="37" spans="1:20" x14ac:dyDescent="0.25">
      <c r="A37" s="10"/>
      <c r="C37" s="118"/>
      <c r="D37" s="118"/>
      <c r="E37" s="118"/>
      <c r="F37" s="118"/>
      <c r="G37" s="118"/>
      <c r="H37" s="118"/>
      <c r="I37" s="131" t="s">
        <v>123</v>
      </c>
      <c r="J37" s="210" t="s">
        <v>123</v>
      </c>
    </row>
    <row r="38" spans="1:20" x14ac:dyDescent="0.25">
      <c r="A38" s="118"/>
      <c r="B38" t="s">
        <v>166</v>
      </c>
      <c r="C38" s="118"/>
      <c r="D38" s="118"/>
      <c r="E38" s="118"/>
      <c r="G38" s="118"/>
      <c r="H38" s="118"/>
      <c r="I38" s="159">
        <v>24967</v>
      </c>
      <c r="J38" s="159">
        <v>23111</v>
      </c>
    </row>
    <row r="39" spans="1:20" x14ac:dyDescent="0.25">
      <c r="A39" s="118"/>
      <c r="B39" t="s">
        <v>167</v>
      </c>
      <c r="C39" s="118"/>
      <c r="D39" s="118"/>
      <c r="E39" s="118"/>
      <c r="G39" s="118"/>
      <c r="H39" s="118"/>
      <c r="I39" s="168">
        <v>5890</v>
      </c>
      <c r="J39" s="168">
        <v>5452</v>
      </c>
    </row>
    <row r="40" spans="1:20" ht="13.8" thickBot="1" x14ac:dyDescent="0.3">
      <c r="A40" s="118"/>
      <c r="B40" s="13" t="s">
        <v>101</v>
      </c>
      <c r="C40" s="189"/>
      <c r="D40" s="189"/>
      <c r="E40" s="189"/>
      <c r="F40" s="118"/>
      <c r="G40" s="118"/>
      <c r="H40" s="118"/>
      <c r="I40" s="181">
        <f>SUM(I38:I39)</f>
        <v>30857</v>
      </c>
      <c r="J40" s="181">
        <f>SUM(J38:J39)</f>
        <v>28563</v>
      </c>
    </row>
    <row r="41" spans="1:20" ht="13.8" thickTop="1" x14ac:dyDescent="0.25">
      <c r="A41" s="118"/>
      <c r="B41" s="2"/>
      <c r="C41" s="189"/>
      <c r="D41" s="189"/>
      <c r="E41" s="189"/>
      <c r="F41" s="118"/>
      <c r="G41" s="118"/>
      <c r="H41" s="118"/>
      <c r="I41" s="118"/>
      <c r="J41" s="127"/>
    </row>
    <row r="42" spans="1:20" x14ac:dyDescent="0.25">
      <c r="A42" s="233" t="s">
        <v>334</v>
      </c>
      <c r="B42" s="2"/>
      <c r="C42" s="189"/>
      <c r="D42" s="189"/>
      <c r="E42" s="189"/>
      <c r="F42" s="118"/>
      <c r="G42" s="118"/>
      <c r="H42" s="118"/>
      <c r="I42" s="118"/>
      <c r="J42" s="127"/>
    </row>
    <row r="43" spans="1:20" x14ac:dyDescent="0.25">
      <c r="A43" s="13" t="s">
        <v>21</v>
      </c>
      <c r="B43" s="2"/>
      <c r="C43" s="189"/>
      <c r="D43" s="189"/>
      <c r="E43" s="189"/>
      <c r="F43" s="118"/>
      <c r="G43" s="118"/>
      <c r="H43" s="118"/>
      <c r="I43" s="4">
        <f>PZApiel!H9</f>
        <v>2017</v>
      </c>
      <c r="J43" s="4">
        <f>PZApiel!I9</f>
        <v>2016</v>
      </c>
    </row>
    <row r="44" spans="1:20" s="110" customFormat="1" x14ac:dyDescent="0.25">
      <c r="A44" s="118"/>
      <c r="B44" s="2"/>
      <c r="C44" s="2"/>
      <c r="D44" s="2"/>
      <c r="E44" s="2"/>
      <c r="F44"/>
      <c r="G44"/>
      <c r="I44" s="131" t="s">
        <v>123</v>
      </c>
      <c r="J44" s="131" t="s">
        <v>123</v>
      </c>
      <c r="M44"/>
      <c r="N44"/>
      <c r="O44"/>
      <c r="P44"/>
      <c r="Q44"/>
      <c r="R44"/>
      <c r="S44"/>
      <c r="T44"/>
    </row>
    <row r="45" spans="1:20" s="110" customFormat="1" ht="11.25" customHeight="1" x14ac:dyDescent="0.25">
      <c r="A45" s="118"/>
      <c r="B45" s="2" t="s">
        <v>22</v>
      </c>
      <c r="C45"/>
      <c r="D45"/>
      <c r="E45"/>
      <c r="F45"/>
      <c r="G45"/>
      <c r="I45" s="56">
        <v>1800</v>
      </c>
      <c r="J45" s="56">
        <v>1200</v>
      </c>
      <c r="M45"/>
      <c r="N45"/>
      <c r="O45"/>
      <c r="P45"/>
      <c r="Q45"/>
      <c r="R45"/>
      <c r="S45"/>
      <c r="T45"/>
    </row>
    <row r="46" spans="1:20" s="110" customFormat="1" ht="13.8" thickBot="1" x14ac:dyDescent="0.3">
      <c r="A46" s="118"/>
      <c r="B46" s="10" t="s">
        <v>101</v>
      </c>
      <c r="C46"/>
      <c r="D46"/>
      <c r="E46"/>
      <c r="F46"/>
      <c r="G46"/>
      <c r="I46" s="209">
        <f>SUM(I45:I45)</f>
        <v>1800</v>
      </c>
      <c r="J46" s="209">
        <f>SUM(J45:J45)</f>
        <v>1200</v>
      </c>
      <c r="M46"/>
      <c r="N46"/>
      <c r="O46"/>
      <c r="P46"/>
      <c r="Q46"/>
      <c r="R46"/>
      <c r="S46"/>
      <c r="T46"/>
    </row>
    <row r="47" spans="1:20" s="110" customFormat="1" ht="13.8" thickTop="1" x14ac:dyDescent="0.25">
      <c r="A47" t="s">
        <v>23</v>
      </c>
      <c r="B47"/>
      <c r="C47" s="118"/>
      <c r="D47" s="118"/>
      <c r="E47" s="118"/>
      <c r="F47" s="118"/>
      <c r="G47" s="118"/>
      <c r="H47" s="118"/>
      <c r="I47" s="118"/>
      <c r="J47" s="127"/>
      <c r="M47"/>
      <c r="N47"/>
      <c r="O47"/>
      <c r="P47"/>
      <c r="Q47"/>
      <c r="R47"/>
      <c r="S47"/>
      <c r="T47"/>
    </row>
    <row r="48" spans="1:20" s="110" customFormat="1" x14ac:dyDescent="0.25">
      <c r="A48" s="118"/>
      <c r="B48"/>
      <c r="C48" s="118"/>
      <c r="D48" s="118"/>
      <c r="E48" s="118"/>
      <c r="F48" s="118"/>
      <c r="G48" s="118"/>
      <c r="H48" s="118"/>
      <c r="I48" s="118"/>
      <c r="J48" s="127"/>
      <c r="M48"/>
      <c r="N48"/>
      <c r="O48"/>
      <c r="P48"/>
      <c r="Q48"/>
      <c r="R48"/>
      <c r="S48"/>
      <c r="T48"/>
    </row>
    <row r="49" spans="1:10" x14ac:dyDescent="0.25">
      <c r="A49" s="233" t="s">
        <v>148</v>
      </c>
      <c r="B49" s="2"/>
      <c r="C49" s="189"/>
      <c r="D49" s="189"/>
      <c r="E49" s="189"/>
      <c r="F49" s="118"/>
      <c r="G49" s="118"/>
      <c r="H49" s="118"/>
      <c r="I49" s="118"/>
      <c r="J49" s="127"/>
    </row>
    <row r="50" spans="1:10" x14ac:dyDescent="0.25">
      <c r="A50" s="10" t="s">
        <v>77</v>
      </c>
    </row>
    <row r="51" spans="1:10" x14ac:dyDescent="0.25">
      <c r="A51" t="s">
        <v>355</v>
      </c>
    </row>
    <row r="53" spans="1:10" ht="12.6" customHeight="1" x14ac:dyDescent="0.25"/>
    <row r="54" spans="1:10" hidden="1" x14ac:dyDescent="0.25"/>
    <row r="55" spans="1:10" hidden="1" x14ac:dyDescent="0.25"/>
    <row r="56" spans="1:10" hidden="1" x14ac:dyDescent="0.25"/>
    <row r="57" spans="1:10" hidden="1" x14ac:dyDescent="0.25"/>
    <row r="59" spans="1:10" x14ac:dyDescent="0.25">
      <c r="A59" s="233" t="s">
        <v>149</v>
      </c>
      <c r="B59" s="2"/>
      <c r="C59" s="189"/>
      <c r="D59" s="189"/>
      <c r="E59" s="189"/>
      <c r="F59" s="118"/>
      <c r="G59" s="118"/>
      <c r="H59" s="118"/>
      <c r="I59" s="118"/>
      <c r="J59" s="127"/>
    </row>
    <row r="60" spans="1:10" x14ac:dyDescent="0.25">
      <c r="A60" s="10" t="s">
        <v>78</v>
      </c>
      <c r="B60" s="2"/>
      <c r="C60" s="189"/>
      <c r="D60" s="189"/>
      <c r="E60" s="189"/>
      <c r="F60" s="118"/>
      <c r="G60" s="118"/>
      <c r="H60" s="118"/>
      <c r="I60" s="118"/>
      <c r="J60" s="127"/>
    </row>
    <row r="61" spans="1:10" s="2" customFormat="1" x14ac:dyDescent="0.25">
      <c r="A61" s="2" t="s">
        <v>230</v>
      </c>
    </row>
    <row r="62" spans="1:10" s="2" customFormat="1" ht="27.75" customHeight="1" x14ac:dyDescent="0.25">
      <c r="A62" s="689" t="s">
        <v>231</v>
      </c>
      <c r="B62" s="689"/>
      <c r="C62" s="689"/>
      <c r="D62" s="689"/>
      <c r="E62" s="689"/>
      <c r="F62" s="689"/>
      <c r="G62" s="689"/>
      <c r="H62" s="689"/>
      <c r="I62" s="689"/>
      <c r="J62" s="689"/>
    </row>
    <row r="63" spans="1:10" s="2" customFormat="1" x14ac:dyDescent="0.25">
      <c r="A63" s="201"/>
      <c r="B63" s="201"/>
      <c r="C63" s="201"/>
      <c r="D63" s="201"/>
      <c r="E63" s="201"/>
      <c r="F63" s="201"/>
      <c r="G63" s="201"/>
      <c r="H63" s="201"/>
      <c r="I63" s="201"/>
      <c r="J63" s="201"/>
    </row>
    <row r="64" spans="1:10" x14ac:dyDescent="0.25">
      <c r="A64" s="233" t="s">
        <v>325</v>
      </c>
      <c r="B64" s="2"/>
      <c r="C64" s="189"/>
      <c r="D64" s="189"/>
      <c r="E64" s="189"/>
      <c r="F64" s="118"/>
      <c r="G64" s="118"/>
      <c r="H64" s="118"/>
      <c r="I64" s="118"/>
      <c r="J64" s="127"/>
    </row>
    <row r="65" spans="1:256" ht="27" customHeight="1" x14ac:dyDescent="0.25">
      <c r="A65" s="688" t="s">
        <v>79</v>
      </c>
      <c r="B65" s="688"/>
      <c r="C65" s="688"/>
      <c r="D65" s="688"/>
      <c r="E65" s="688"/>
      <c r="F65" s="688"/>
      <c r="G65" s="688"/>
      <c r="H65" s="688"/>
      <c r="I65" s="688"/>
      <c r="J65" s="688"/>
    </row>
    <row r="66" spans="1:256" x14ac:dyDescent="0.25">
      <c r="A66" s="213" t="s">
        <v>226</v>
      </c>
      <c r="B66" s="2"/>
      <c r="C66" s="189"/>
      <c r="D66" s="189"/>
      <c r="E66" s="189"/>
      <c r="F66" s="118"/>
      <c r="G66" s="118"/>
      <c r="H66" s="118"/>
      <c r="I66" s="118"/>
      <c r="J66" s="127"/>
    </row>
    <row r="67" spans="1:256" x14ac:dyDescent="0.25">
      <c r="A67" s="213"/>
      <c r="B67" s="2"/>
      <c r="C67" s="189"/>
      <c r="D67" s="189"/>
      <c r="E67" s="189"/>
      <c r="F67" s="118"/>
      <c r="G67" s="118"/>
      <c r="H67" s="118"/>
      <c r="I67" s="118"/>
      <c r="J67" s="127"/>
    </row>
    <row r="68" spans="1:256" x14ac:dyDescent="0.25">
      <c r="A68" s="245" t="s">
        <v>229</v>
      </c>
      <c r="B68" s="2"/>
      <c r="C68" s="189"/>
      <c r="D68" s="189"/>
      <c r="E68" s="189"/>
      <c r="F68" s="118"/>
      <c r="G68" s="118"/>
      <c r="H68" s="118"/>
      <c r="I68" s="118"/>
      <c r="J68" s="127"/>
    </row>
    <row r="69" spans="1:256" ht="19.5" customHeight="1" x14ac:dyDescent="0.25">
      <c r="A69" s="688" t="s">
        <v>207</v>
      </c>
      <c r="B69" s="688"/>
      <c r="C69" s="688"/>
      <c r="D69" s="688"/>
      <c r="E69" s="688"/>
      <c r="F69" s="688"/>
      <c r="G69" s="688"/>
      <c r="H69" s="688"/>
      <c r="I69" s="684"/>
      <c r="J69" s="684"/>
      <c r="K69" s="684"/>
      <c r="L69" s="684"/>
      <c r="M69" s="684"/>
      <c r="N69" s="684"/>
      <c r="O69" s="684"/>
      <c r="P69" s="684"/>
      <c r="Q69" s="684"/>
      <c r="R69" s="684"/>
      <c r="S69" s="684"/>
      <c r="T69" s="684"/>
      <c r="U69" s="684"/>
      <c r="V69" s="684"/>
      <c r="W69" s="684"/>
      <c r="X69" s="684"/>
      <c r="Y69" s="684"/>
      <c r="Z69" s="684"/>
      <c r="AA69" s="684"/>
      <c r="AB69" s="684"/>
      <c r="AC69" s="684"/>
      <c r="AD69" s="684"/>
      <c r="AE69" s="684"/>
      <c r="AF69" s="684"/>
      <c r="AG69" s="684"/>
      <c r="AH69" s="684"/>
      <c r="AI69" s="684"/>
      <c r="AJ69" s="684"/>
      <c r="AK69" s="684"/>
      <c r="AL69" s="684"/>
      <c r="AM69" s="684"/>
      <c r="AN69" s="684"/>
      <c r="AO69" s="684"/>
      <c r="AP69" s="684"/>
      <c r="AQ69" s="684"/>
      <c r="AR69" s="684"/>
      <c r="AS69" s="684"/>
      <c r="AT69" s="684"/>
      <c r="AU69" s="684"/>
      <c r="AV69" s="684"/>
      <c r="AW69" s="684"/>
      <c r="AX69" s="684"/>
      <c r="AY69" s="684"/>
      <c r="AZ69" s="684"/>
      <c r="BA69" s="684"/>
      <c r="BB69" s="684"/>
      <c r="BC69" s="684"/>
      <c r="BD69" s="684"/>
      <c r="BE69" s="684"/>
      <c r="BF69" s="684"/>
      <c r="BG69" s="684"/>
      <c r="BH69" s="684"/>
      <c r="BI69" s="684"/>
      <c r="BJ69" s="684"/>
      <c r="BK69" s="684"/>
      <c r="BL69" s="684"/>
      <c r="BM69" s="684"/>
      <c r="BN69" s="684"/>
      <c r="BO69" s="684"/>
      <c r="BP69" s="684"/>
      <c r="BQ69" s="684"/>
      <c r="BR69" s="684"/>
      <c r="BS69" s="684"/>
      <c r="BT69" s="684"/>
      <c r="BU69" s="684"/>
      <c r="BV69" s="684"/>
      <c r="BW69" s="684"/>
      <c r="BX69" s="684"/>
      <c r="BY69" s="684"/>
      <c r="BZ69" s="684"/>
      <c r="CA69" s="684"/>
      <c r="CB69" s="684"/>
      <c r="CC69" s="684"/>
      <c r="CD69" s="684"/>
      <c r="CE69" s="684"/>
      <c r="CF69" s="684"/>
      <c r="CG69" s="684"/>
      <c r="CH69" s="684"/>
      <c r="CI69" s="684"/>
      <c r="CJ69" s="684"/>
      <c r="CK69" s="684"/>
      <c r="CL69" s="684"/>
      <c r="CM69" s="684"/>
      <c r="CN69" s="684"/>
      <c r="CO69" s="684"/>
      <c r="CP69" s="684"/>
      <c r="CQ69" s="684"/>
      <c r="CR69" s="684"/>
      <c r="CS69" s="684"/>
      <c r="CT69" s="684"/>
      <c r="CU69" s="684"/>
      <c r="CV69" s="684"/>
      <c r="CW69" s="684"/>
      <c r="CX69" s="684"/>
      <c r="CY69" s="684"/>
      <c r="CZ69" s="684"/>
      <c r="DA69" s="684"/>
      <c r="DB69" s="684"/>
      <c r="DC69" s="684"/>
      <c r="DD69" s="684"/>
      <c r="DE69" s="684"/>
      <c r="DF69" s="684"/>
      <c r="DG69" s="684"/>
      <c r="DH69" s="684"/>
      <c r="DI69" s="684"/>
      <c r="DJ69" s="684"/>
      <c r="DK69" s="684"/>
      <c r="DL69" s="684"/>
      <c r="DM69" s="684"/>
      <c r="DN69" s="684"/>
      <c r="DO69" s="684"/>
      <c r="DP69" s="684"/>
      <c r="DQ69" s="684"/>
      <c r="DR69" s="684"/>
      <c r="DS69" s="684"/>
      <c r="DT69" s="684"/>
      <c r="DU69" s="684"/>
      <c r="DV69" s="684"/>
      <c r="DW69" s="684"/>
      <c r="DX69" s="684"/>
      <c r="DY69" s="684"/>
      <c r="DZ69" s="684"/>
      <c r="EA69" s="684"/>
      <c r="EB69" s="684"/>
      <c r="EC69" s="684"/>
      <c r="ED69" s="684"/>
      <c r="EE69" s="684"/>
      <c r="EF69" s="684"/>
      <c r="EG69" s="684"/>
      <c r="EH69" s="684"/>
      <c r="EI69" s="684"/>
      <c r="EJ69" s="684"/>
      <c r="EK69" s="684"/>
      <c r="EL69" s="684"/>
      <c r="EM69" s="684"/>
      <c r="EN69" s="684"/>
      <c r="EO69" s="684"/>
      <c r="EP69" s="684"/>
      <c r="EQ69" s="684"/>
      <c r="ER69" s="684"/>
      <c r="ES69" s="684"/>
      <c r="ET69" s="684"/>
      <c r="EU69" s="684"/>
      <c r="EV69" s="684"/>
      <c r="EW69" s="684"/>
      <c r="EX69" s="684"/>
      <c r="EY69" s="684"/>
      <c r="EZ69" s="684"/>
      <c r="FA69" s="684"/>
      <c r="FB69" s="684"/>
      <c r="FC69" s="684"/>
      <c r="FD69" s="684"/>
      <c r="FE69" s="684"/>
      <c r="FF69" s="684"/>
      <c r="FG69" s="684"/>
      <c r="FH69" s="684"/>
      <c r="FI69" s="684"/>
      <c r="FJ69" s="684"/>
      <c r="FK69" s="684"/>
      <c r="FL69" s="684"/>
      <c r="FM69" s="684"/>
      <c r="FN69" s="684"/>
      <c r="FO69" s="684"/>
      <c r="FP69" s="684"/>
      <c r="FQ69" s="684"/>
      <c r="FR69" s="684"/>
      <c r="FS69" s="684"/>
      <c r="FT69" s="684"/>
      <c r="FU69" s="684"/>
      <c r="FV69" s="684"/>
      <c r="FW69" s="684"/>
      <c r="FX69" s="684"/>
      <c r="FY69" s="684"/>
      <c r="FZ69" s="684"/>
      <c r="GA69" s="684"/>
      <c r="GB69" s="684"/>
      <c r="GC69" s="684"/>
      <c r="GD69" s="684"/>
      <c r="GE69" s="684"/>
      <c r="GF69" s="684"/>
      <c r="GG69" s="684"/>
      <c r="GH69" s="684"/>
      <c r="GI69" s="684"/>
      <c r="GJ69" s="684"/>
      <c r="GK69" s="684"/>
      <c r="GL69" s="684"/>
      <c r="GM69" s="684"/>
      <c r="GN69" s="684"/>
      <c r="GO69" s="684"/>
      <c r="GP69" s="684"/>
      <c r="GQ69" s="684"/>
      <c r="GR69" s="684"/>
      <c r="GS69" s="684"/>
      <c r="GT69" s="684"/>
      <c r="GU69" s="684"/>
      <c r="GV69" s="684"/>
      <c r="GW69" s="684"/>
      <c r="GX69" s="684"/>
      <c r="GY69" s="684"/>
      <c r="GZ69" s="684"/>
      <c r="HA69" s="684"/>
      <c r="HB69" s="684"/>
      <c r="HC69" s="684"/>
      <c r="HD69" s="684"/>
      <c r="HE69" s="684"/>
      <c r="HF69" s="684"/>
      <c r="HG69" s="684"/>
      <c r="HH69" s="684"/>
      <c r="HI69" s="684"/>
      <c r="HJ69" s="684"/>
      <c r="HK69" s="684"/>
      <c r="HL69" s="684"/>
      <c r="HM69" s="684"/>
      <c r="HN69" s="684"/>
      <c r="HO69" s="684"/>
      <c r="HP69" s="684"/>
      <c r="HQ69" s="684"/>
      <c r="HR69" s="684"/>
      <c r="HS69" s="684"/>
      <c r="HT69" s="684"/>
      <c r="HU69" s="684"/>
      <c r="HV69" s="684"/>
      <c r="HW69" s="684"/>
      <c r="HX69" s="684"/>
      <c r="HY69" s="684"/>
      <c r="HZ69" s="684"/>
      <c r="IA69" s="684"/>
      <c r="IB69" s="684"/>
      <c r="IC69" s="684"/>
      <c r="ID69" s="684"/>
      <c r="IE69" s="684"/>
      <c r="IF69" s="684"/>
      <c r="IG69" s="684"/>
      <c r="IH69" s="684"/>
      <c r="II69" s="684"/>
      <c r="IJ69" s="684"/>
      <c r="IK69" s="684"/>
      <c r="IL69" s="684"/>
      <c r="IM69" s="684"/>
      <c r="IN69" s="684"/>
      <c r="IO69" s="684"/>
      <c r="IP69" s="684"/>
      <c r="IQ69" s="684"/>
      <c r="IR69" s="684"/>
      <c r="IS69" s="684"/>
      <c r="IT69" s="684"/>
      <c r="IU69" s="684"/>
      <c r="IV69" s="684"/>
    </row>
    <row r="70" spans="1:256" ht="27.75" customHeight="1" x14ac:dyDescent="0.25">
      <c r="A70" s="689" t="s">
        <v>225</v>
      </c>
      <c r="B70" s="689"/>
      <c r="C70" s="689"/>
      <c r="D70" s="689"/>
      <c r="E70" s="689"/>
      <c r="F70" s="689"/>
      <c r="G70" s="689"/>
      <c r="H70" s="689"/>
      <c r="I70" s="689"/>
      <c r="J70" s="689"/>
      <c r="K70" s="194"/>
      <c r="L70" s="194"/>
      <c r="M70" s="194"/>
      <c r="N70" s="194"/>
      <c r="O70" s="194"/>
      <c r="P70" s="194"/>
      <c r="Q70" s="693"/>
      <c r="R70" s="693"/>
      <c r="S70" s="693"/>
      <c r="T70" s="693"/>
      <c r="U70" s="693"/>
      <c r="V70" s="693"/>
      <c r="W70" s="693"/>
      <c r="X70" s="693"/>
      <c r="Y70" s="693"/>
      <c r="Z70" s="693"/>
      <c r="AA70" s="693"/>
      <c r="AB70" s="693"/>
      <c r="AC70" s="693"/>
      <c r="AD70" s="693"/>
      <c r="AE70" s="693"/>
      <c r="AF70" s="693"/>
      <c r="AG70" s="693"/>
      <c r="AH70" s="693"/>
      <c r="AI70" s="693"/>
      <c r="AJ70" s="693"/>
      <c r="AK70" s="693"/>
      <c r="AL70" s="693"/>
      <c r="AM70" s="693"/>
      <c r="AN70" s="693"/>
      <c r="AO70" s="693"/>
      <c r="AP70" s="693"/>
      <c r="AQ70" s="693"/>
      <c r="AR70" s="693"/>
      <c r="AS70" s="693"/>
      <c r="AT70" s="693"/>
      <c r="AU70" s="693"/>
      <c r="AV70" s="693"/>
      <c r="AW70" s="693"/>
      <c r="AX70" s="693"/>
      <c r="AY70" s="693"/>
      <c r="AZ70" s="693"/>
      <c r="BA70" s="693"/>
      <c r="BB70" s="693"/>
      <c r="BC70" s="693"/>
      <c r="BD70" s="693"/>
      <c r="BE70" s="693"/>
      <c r="BF70" s="693"/>
      <c r="BG70" s="693"/>
      <c r="BH70" s="693"/>
      <c r="BI70" s="693"/>
      <c r="BJ70" s="693"/>
      <c r="BK70" s="693"/>
      <c r="BL70" s="693"/>
      <c r="BM70" s="693"/>
      <c r="BN70" s="693"/>
      <c r="BO70" s="693"/>
      <c r="BP70" s="693"/>
      <c r="BQ70" s="693"/>
      <c r="BR70" s="693"/>
      <c r="BS70" s="693"/>
      <c r="BT70" s="693"/>
      <c r="BU70" s="693"/>
      <c r="BV70" s="693"/>
      <c r="BW70" s="693"/>
      <c r="BX70" s="693"/>
      <c r="BY70" s="693"/>
      <c r="BZ70" s="693"/>
      <c r="CA70" s="693"/>
      <c r="CB70" s="693"/>
      <c r="CC70" s="693"/>
      <c r="CD70" s="693"/>
      <c r="CE70" s="693"/>
      <c r="CF70" s="693"/>
      <c r="CG70" s="693"/>
      <c r="CH70" s="693"/>
      <c r="CI70" s="693"/>
      <c r="CJ70" s="693"/>
      <c r="CK70" s="693"/>
      <c r="CL70" s="693"/>
      <c r="CM70" s="693"/>
      <c r="CN70" s="693"/>
      <c r="CO70" s="693"/>
      <c r="CP70" s="693"/>
      <c r="CQ70" s="693"/>
      <c r="CR70" s="693"/>
      <c r="CS70" s="693"/>
      <c r="CT70" s="693"/>
      <c r="CU70" s="693"/>
      <c r="CV70" s="693"/>
      <c r="CW70" s="693"/>
      <c r="CX70" s="693"/>
      <c r="CY70" s="693"/>
      <c r="CZ70" s="693"/>
      <c r="DA70" s="693"/>
      <c r="DB70" s="693"/>
      <c r="DC70" s="693"/>
      <c r="DD70" s="693"/>
      <c r="DE70" s="693"/>
      <c r="DF70" s="693"/>
      <c r="DG70" s="693"/>
      <c r="DH70" s="693"/>
      <c r="DI70" s="693"/>
      <c r="DJ70" s="693"/>
      <c r="DK70" s="693"/>
      <c r="DL70" s="693"/>
      <c r="DM70" s="693"/>
      <c r="DN70" s="693"/>
      <c r="DO70" s="693"/>
      <c r="DP70" s="693"/>
      <c r="DQ70" s="693"/>
      <c r="DR70" s="693"/>
      <c r="DS70" s="693"/>
      <c r="DT70" s="693"/>
      <c r="DU70" s="693"/>
      <c r="DV70" s="693"/>
      <c r="DW70" s="693"/>
      <c r="DX70" s="693"/>
      <c r="DY70" s="693"/>
      <c r="DZ70" s="693"/>
      <c r="EA70" s="693"/>
      <c r="EB70" s="693"/>
      <c r="EC70" s="693"/>
      <c r="ED70" s="693"/>
      <c r="EE70" s="693"/>
      <c r="EF70" s="693"/>
      <c r="EG70" s="693"/>
      <c r="EH70" s="693"/>
      <c r="EI70" s="693"/>
      <c r="EJ70" s="693"/>
      <c r="EK70" s="693"/>
      <c r="EL70" s="693"/>
      <c r="EM70" s="693"/>
      <c r="EN70" s="693"/>
      <c r="EO70" s="693"/>
      <c r="EP70" s="693"/>
      <c r="EQ70" s="693"/>
      <c r="ER70" s="693"/>
      <c r="ES70" s="693"/>
      <c r="ET70" s="693"/>
      <c r="EU70" s="693"/>
      <c r="EV70" s="693"/>
      <c r="EW70" s="693"/>
      <c r="EX70" s="693"/>
      <c r="EY70" s="693"/>
      <c r="EZ70" s="693"/>
      <c r="FA70" s="693"/>
      <c r="FB70" s="693"/>
      <c r="FC70" s="693"/>
      <c r="FD70" s="693"/>
      <c r="FE70" s="693"/>
      <c r="FF70" s="693"/>
      <c r="FG70" s="693"/>
      <c r="FH70" s="693"/>
      <c r="FI70" s="693"/>
      <c r="FJ70" s="693"/>
      <c r="FK70" s="693"/>
      <c r="FL70" s="693"/>
      <c r="FM70" s="693"/>
      <c r="FN70" s="693"/>
      <c r="FO70" s="693"/>
      <c r="FP70" s="693"/>
      <c r="FQ70" s="693"/>
      <c r="FR70" s="693"/>
      <c r="FS70" s="693"/>
      <c r="FT70" s="693"/>
      <c r="FU70" s="693"/>
      <c r="FV70" s="693"/>
      <c r="FW70" s="693"/>
      <c r="FX70" s="693"/>
      <c r="FY70" s="693"/>
      <c r="FZ70" s="693"/>
      <c r="GA70" s="693"/>
      <c r="GB70" s="693"/>
      <c r="GC70" s="693"/>
      <c r="GD70" s="693"/>
      <c r="GE70" s="693"/>
      <c r="GF70" s="693"/>
      <c r="GG70" s="693"/>
      <c r="GH70" s="693"/>
      <c r="GI70" s="693"/>
      <c r="GJ70" s="693"/>
      <c r="GK70" s="693"/>
      <c r="GL70" s="693"/>
      <c r="GM70" s="693"/>
      <c r="GN70" s="693"/>
      <c r="GO70" s="693"/>
      <c r="GP70" s="693"/>
      <c r="GQ70" s="693"/>
      <c r="GR70" s="693"/>
      <c r="GS70" s="693"/>
      <c r="GT70" s="693"/>
      <c r="GU70" s="693"/>
      <c r="GV70" s="693"/>
      <c r="GW70" s="693"/>
      <c r="GX70" s="693"/>
      <c r="GY70" s="693"/>
      <c r="GZ70" s="693"/>
      <c r="HA70" s="693"/>
      <c r="HB70" s="693"/>
      <c r="HC70" s="693"/>
      <c r="HD70" s="693"/>
      <c r="HE70" s="693"/>
      <c r="HF70" s="693"/>
      <c r="HG70" s="693"/>
      <c r="HH70" s="693"/>
      <c r="HI70" s="693"/>
      <c r="HJ70" s="693"/>
      <c r="HK70" s="693"/>
      <c r="HL70" s="693"/>
      <c r="HM70" s="693"/>
      <c r="HN70" s="693"/>
      <c r="HO70" s="693"/>
      <c r="HP70" s="693"/>
      <c r="HQ70" s="693"/>
      <c r="HR70" s="693"/>
      <c r="HS70" s="693"/>
      <c r="HT70" s="693"/>
      <c r="HU70" s="693"/>
      <c r="HV70" s="693"/>
      <c r="HW70" s="693"/>
      <c r="HX70" s="693"/>
      <c r="HY70" s="693"/>
      <c r="HZ70" s="693"/>
      <c r="IA70" s="693"/>
      <c r="IB70" s="693"/>
      <c r="IC70" s="693"/>
      <c r="ID70" s="693"/>
      <c r="IE70" s="693"/>
      <c r="IF70" s="693"/>
      <c r="IG70" s="693"/>
      <c r="IH70" s="693"/>
      <c r="II70" s="693"/>
      <c r="IJ70" s="693"/>
      <c r="IK70" s="693"/>
      <c r="IL70" s="693"/>
      <c r="IM70" s="693"/>
      <c r="IN70" s="693"/>
      <c r="IO70" s="693"/>
      <c r="IP70" s="693"/>
      <c r="IQ70" s="693"/>
      <c r="IR70" s="693"/>
      <c r="IS70" s="693"/>
      <c r="IT70" s="693"/>
      <c r="IU70" s="693"/>
      <c r="IV70" s="693"/>
    </row>
    <row r="71" spans="1:256" x14ac:dyDescent="0.25">
      <c r="A71" s="10"/>
      <c r="B71" s="2"/>
      <c r="C71" s="189"/>
      <c r="D71" s="189"/>
      <c r="E71" s="189"/>
      <c r="F71" s="118"/>
      <c r="G71" s="118"/>
      <c r="H71" s="118"/>
      <c r="I71" s="118"/>
      <c r="J71" s="127"/>
    </row>
    <row r="72" spans="1:256" x14ac:dyDescent="0.25">
      <c r="A72" s="10"/>
      <c r="B72" s="2"/>
      <c r="C72" s="189"/>
      <c r="D72" s="189"/>
      <c r="E72" s="189"/>
      <c r="F72" s="118"/>
      <c r="G72" s="118"/>
      <c r="H72" s="118"/>
      <c r="I72" s="118"/>
      <c r="J72" s="127"/>
    </row>
    <row r="73" spans="1:256" s="110" customFormat="1" x14ac:dyDescent="0.25">
      <c r="A73"/>
      <c r="B73"/>
      <c r="C73"/>
      <c r="D73"/>
      <c r="E73"/>
      <c r="F73"/>
      <c r="G73"/>
      <c r="H73"/>
      <c r="I73"/>
      <c r="J73" s="10"/>
      <c r="M73"/>
      <c r="N73"/>
      <c r="O73"/>
      <c r="P73"/>
      <c r="Q73"/>
      <c r="R73"/>
      <c r="S73"/>
      <c r="T73"/>
    </row>
    <row r="75" spans="1:256" s="110" customFormat="1" x14ac:dyDescent="0.25">
      <c r="A75"/>
      <c r="B75"/>
      <c r="C75" t="s">
        <v>335</v>
      </c>
      <c r="D75"/>
      <c r="E75"/>
      <c r="F75"/>
      <c r="G75"/>
      <c r="H75"/>
      <c r="I75"/>
      <c r="J75" s="10"/>
      <c r="M75"/>
      <c r="N75"/>
      <c r="O75"/>
      <c r="P75"/>
      <c r="Q75"/>
      <c r="R75"/>
      <c r="S75"/>
      <c r="T75"/>
    </row>
    <row r="76" spans="1:256" s="110" customFormat="1" x14ac:dyDescent="0.25">
      <c r="A76"/>
      <c r="B76"/>
      <c r="C76"/>
      <c r="D76"/>
      <c r="E76"/>
      <c r="F76"/>
      <c r="G76"/>
      <c r="H76"/>
      <c r="I76"/>
      <c r="J76" s="10"/>
      <c r="M76"/>
      <c r="N76"/>
      <c r="O76"/>
      <c r="P76"/>
      <c r="Q76"/>
      <c r="R76"/>
      <c r="S76"/>
      <c r="T76"/>
    </row>
    <row r="77" spans="1:256" s="110" customFormat="1" x14ac:dyDescent="0.25">
      <c r="A77"/>
      <c r="B77"/>
      <c r="C77" t="s">
        <v>349</v>
      </c>
      <c r="D77"/>
      <c r="E77"/>
      <c r="F77"/>
      <c r="G77"/>
      <c r="H77"/>
      <c r="I77"/>
      <c r="J77" s="10"/>
      <c r="M77"/>
      <c r="N77"/>
      <c r="O77"/>
      <c r="P77"/>
      <c r="Q77"/>
      <c r="R77"/>
      <c r="S77"/>
      <c r="T77"/>
    </row>
    <row r="83" spans="1:20" s="110" customFormat="1" x14ac:dyDescent="0.25">
      <c r="A83" s="117"/>
      <c r="B83" s="117"/>
      <c r="C83" s="117"/>
      <c r="D83" s="117"/>
      <c r="E83" s="117"/>
      <c r="F83" s="117"/>
      <c r="G83" s="117"/>
      <c r="H83" s="117"/>
      <c r="I83" s="117"/>
      <c r="J83" s="144"/>
      <c r="M83"/>
      <c r="N83"/>
      <c r="O83"/>
      <c r="P83"/>
      <c r="Q83"/>
      <c r="R83"/>
      <c r="S83"/>
      <c r="T83"/>
    </row>
  </sheetData>
  <mergeCells count="79">
    <mergeCell ref="A70:J70"/>
    <mergeCell ref="IO70:IV70"/>
    <mergeCell ref="GC70:GJ70"/>
    <mergeCell ref="GK70:GR70"/>
    <mergeCell ref="GS70:GZ70"/>
    <mergeCell ref="HA70:HH70"/>
    <mergeCell ref="HI70:HP70"/>
    <mergeCell ref="HQ70:HX70"/>
    <mergeCell ref="HY70:IF70"/>
    <mergeCell ref="IG70:IN70"/>
    <mergeCell ref="AO70:AV70"/>
    <mergeCell ref="AW70:BD70"/>
    <mergeCell ref="BE70:BL70"/>
    <mergeCell ref="FE70:FL70"/>
    <mergeCell ref="CC70:CJ70"/>
    <mergeCell ref="CK70:CR70"/>
    <mergeCell ref="EO70:EV70"/>
    <mergeCell ref="BU70:CB70"/>
    <mergeCell ref="FU70:GB70"/>
    <mergeCell ref="DI70:DP70"/>
    <mergeCell ref="DQ70:DX70"/>
    <mergeCell ref="DY70:EF70"/>
    <mergeCell ref="GC69:GJ69"/>
    <mergeCell ref="Q70:X70"/>
    <mergeCell ref="Y70:AF70"/>
    <mergeCell ref="AG70:AN70"/>
    <mergeCell ref="FM70:FT70"/>
    <mergeCell ref="CS70:CZ70"/>
    <mergeCell ref="DA70:DH70"/>
    <mergeCell ref="BM70:BT70"/>
    <mergeCell ref="EG70:EN70"/>
    <mergeCell ref="DA69:DH69"/>
    <mergeCell ref="CC69:CJ69"/>
    <mergeCell ref="CK69:CR69"/>
    <mergeCell ref="CS69:CZ69"/>
    <mergeCell ref="BU69:CB69"/>
    <mergeCell ref="EW70:FD70"/>
    <mergeCell ref="FE69:FL69"/>
    <mergeCell ref="IO69:IV69"/>
    <mergeCell ref="GK69:GR69"/>
    <mergeCell ref="GS69:GZ69"/>
    <mergeCell ref="HA69:HH69"/>
    <mergeCell ref="HI69:HP69"/>
    <mergeCell ref="HQ69:HX69"/>
    <mergeCell ref="HY69:IF69"/>
    <mergeCell ref="IG69:IN69"/>
    <mergeCell ref="FM69:FT69"/>
    <mergeCell ref="EW69:FD69"/>
    <mergeCell ref="FU69:GB69"/>
    <mergeCell ref="BM69:BT69"/>
    <mergeCell ref="DY69:EF69"/>
    <mergeCell ref="EG69:EN69"/>
    <mergeCell ref="EO69:EV69"/>
    <mergeCell ref="DI69:DP69"/>
    <mergeCell ref="DQ69:DX69"/>
    <mergeCell ref="AG69:AN69"/>
    <mergeCell ref="AO69:AV69"/>
    <mergeCell ref="AW69:BD69"/>
    <mergeCell ref="BE69:BL69"/>
    <mergeCell ref="A14:C14"/>
    <mergeCell ref="A15:C15"/>
    <mergeCell ref="A16:C16"/>
    <mergeCell ref="A65:J65"/>
    <mergeCell ref="A62:J62"/>
    <mergeCell ref="A19:C19"/>
    <mergeCell ref="Y69:AF69"/>
    <mergeCell ref="A69:H69"/>
    <mergeCell ref="I69:P69"/>
    <mergeCell ref="Q69:X69"/>
    <mergeCell ref="A6:C6"/>
    <mergeCell ref="A7:B7"/>
    <mergeCell ref="A8:C8"/>
    <mergeCell ref="A9:C9"/>
    <mergeCell ref="A10:C10"/>
    <mergeCell ref="A11:C11"/>
    <mergeCell ref="A12:C12"/>
    <mergeCell ref="A13:C13"/>
    <mergeCell ref="A17:C17"/>
    <mergeCell ref="A18:C18"/>
  </mergeCells>
  <phoneticPr fontId="0" type="noConversion"/>
  <conditionalFormatting sqref="L31">
    <cfRule type="cellIs" dxfId="0" priority="1" stopIfTrue="1" operator="notEqual">
      <formula>#REF!</formula>
    </cfRule>
  </conditionalFormatting>
  <pageMargins left="0.74803149606299213" right="0.19685039370078741"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topLeftCell="A34" workbookViewId="0">
      <selection activeCell="A8" sqref="A8"/>
    </sheetView>
  </sheetViews>
  <sheetFormatPr defaultColWidth="9.109375" defaultRowHeight="13.8" x14ac:dyDescent="0.25"/>
  <cols>
    <col min="1" max="2" width="9.109375" style="22"/>
    <col min="3" max="3" width="15.5546875" style="22" customWidth="1"/>
    <col min="4" max="4" width="10.44140625" style="22" customWidth="1"/>
    <col min="5" max="6" width="12.109375" style="22" bestFit="1" customWidth="1"/>
    <col min="7" max="7" width="10.33203125" style="22" bestFit="1" customWidth="1"/>
    <col min="8" max="8" width="11.44140625" style="22" customWidth="1"/>
    <col min="9" max="16384" width="9.109375" style="22"/>
  </cols>
  <sheetData>
    <row r="1" spans="1:13" x14ac:dyDescent="0.25">
      <c r="A1" s="697" t="s">
        <v>634</v>
      </c>
      <c r="B1" s="697"/>
      <c r="C1" s="697"/>
      <c r="D1" s="697"/>
      <c r="E1" s="697"/>
      <c r="F1" s="697"/>
      <c r="G1" s="697"/>
      <c r="H1" s="697"/>
    </row>
    <row r="3" spans="1:13" x14ac:dyDescent="0.25">
      <c r="A3" s="517" t="s">
        <v>635</v>
      </c>
    </row>
    <row r="4" spans="1:13" ht="28.5" customHeight="1" x14ac:dyDescent="0.25">
      <c r="A4" s="698" t="s">
        <v>636</v>
      </c>
      <c r="B4" s="698"/>
      <c r="C4" s="698"/>
      <c r="D4" s="698"/>
      <c r="E4" s="698"/>
      <c r="F4" s="698"/>
      <c r="G4" s="698"/>
      <c r="H4" s="698"/>
    </row>
    <row r="5" spans="1:13" x14ac:dyDescent="0.25">
      <c r="A5" s="519"/>
      <c r="B5" s="519"/>
      <c r="C5" s="519" t="s">
        <v>637</v>
      </c>
      <c r="D5" s="519">
        <v>3811</v>
      </c>
      <c r="E5" s="519"/>
      <c r="F5" s="519"/>
      <c r="G5" s="519"/>
      <c r="H5" s="519"/>
    </row>
    <row r="6" spans="1:13" x14ac:dyDescent="0.25">
      <c r="A6" s="520" t="s">
        <v>638</v>
      </c>
      <c r="F6" s="517"/>
      <c r="M6" s="516"/>
    </row>
    <row r="7" spans="1:13" ht="61.5" customHeight="1" x14ac:dyDescent="0.25">
      <c r="A7" s="699" t="s">
        <v>683</v>
      </c>
      <c r="B7" s="699"/>
      <c r="C7" s="699"/>
      <c r="D7" s="699"/>
      <c r="E7" s="699"/>
      <c r="F7" s="699"/>
      <c r="G7" s="699"/>
      <c r="H7" s="699"/>
    </row>
    <row r="8" spans="1:13" x14ac:dyDescent="0.25">
      <c r="A8" s="521"/>
      <c r="B8" s="521"/>
      <c r="C8" s="521"/>
      <c r="D8" s="521"/>
      <c r="E8" s="521"/>
      <c r="F8" s="521"/>
      <c r="G8" s="521"/>
      <c r="H8" s="521"/>
    </row>
    <row r="9" spans="1:13" x14ac:dyDescent="0.25">
      <c r="A9" s="695" t="s">
        <v>639</v>
      </c>
      <c r="B9" s="695"/>
      <c r="C9" s="695"/>
      <c r="D9" s="695"/>
      <c r="E9" s="695"/>
      <c r="F9" s="695"/>
      <c r="G9" s="695"/>
      <c r="H9" s="695"/>
      <c r="I9" s="192"/>
      <c r="J9" s="192"/>
      <c r="K9" s="192"/>
    </row>
    <row r="10" spans="1:13" x14ac:dyDescent="0.25">
      <c r="E10" s="25">
        <v>2017</v>
      </c>
      <c r="F10" s="25">
        <v>2016</v>
      </c>
      <c r="G10" s="22" t="s">
        <v>640</v>
      </c>
      <c r="H10" s="22" t="s">
        <v>640</v>
      </c>
      <c r="I10" s="192"/>
      <c r="J10" s="192"/>
      <c r="K10" s="192"/>
    </row>
    <row r="11" spans="1:13" x14ac:dyDescent="0.25">
      <c r="G11" s="25" t="s">
        <v>123</v>
      </c>
      <c r="H11" s="25" t="s">
        <v>641</v>
      </c>
      <c r="I11" s="192"/>
      <c r="J11" s="192"/>
      <c r="K11" s="192"/>
    </row>
    <row r="12" spans="1:13" x14ac:dyDescent="0.25">
      <c r="A12" s="522" t="s">
        <v>58</v>
      </c>
      <c r="E12" s="523">
        <f>'P vai Z aprekins'!G8</f>
        <v>2038077</v>
      </c>
      <c r="F12" s="523">
        <f>'P vai Z aprekins'!H8</f>
        <v>1544052</v>
      </c>
      <c r="G12" s="523">
        <f>E12-F12</f>
        <v>494025</v>
      </c>
      <c r="H12" s="524">
        <f>E12*100/F12-100</f>
        <v>31.995360259887633</v>
      </c>
      <c r="I12" s="192"/>
      <c r="J12" s="192"/>
      <c r="K12" s="192"/>
    </row>
    <row r="13" spans="1:13" x14ac:dyDescent="0.25">
      <c r="A13" s="22" t="s">
        <v>642</v>
      </c>
      <c r="E13" s="523">
        <f>'P vai Z aprekins'!G10</f>
        <v>2248300</v>
      </c>
      <c r="F13" s="523">
        <f>'P vai Z aprekins'!H10</f>
        <v>1816527</v>
      </c>
      <c r="G13" s="523">
        <f>E13-F13</f>
        <v>431773</v>
      </c>
      <c r="H13" s="524">
        <f>E13*100/F13-100</f>
        <v>23.769148490498623</v>
      </c>
      <c r="I13" s="192"/>
      <c r="J13" s="192"/>
      <c r="K13" s="192"/>
    </row>
    <row r="14" spans="1:13" x14ac:dyDescent="0.25">
      <c r="A14" s="22" t="s">
        <v>643</v>
      </c>
      <c r="E14" s="523">
        <f>'P vai Z aprekins'!G21</f>
        <v>45306</v>
      </c>
      <c r="F14" s="523">
        <f>'P vai Z aprekins'!H21</f>
        <v>97158.830000000016</v>
      </c>
      <c r="G14" s="523">
        <f>E14-F14</f>
        <v>-51852.830000000016</v>
      </c>
      <c r="H14" s="524">
        <f>E14*100/F14-100</f>
        <v>-53.369137936304924</v>
      </c>
      <c r="I14" s="192"/>
      <c r="J14" s="192"/>
      <c r="K14" s="192"/>
    </row>
    <row r="15" spans="1:13" x14ac:dyDescent="0.25">
      <c r="A15" s="169" t="s">
        <v>64</v>
      </c>
      <c r="E15" s="525">
        <f>'P vai Z aprekins'!G24</f>
        <v>45306</v>
      </c>
      <c r="F15" s="525">
        <f>'P vai Z aprekins'!H24</f>
        <v>97158.830000000016</v>
      </c>
      <c r="G15" s="525">
        <f>E15-F15</f>
        <v>-51852.830000000016</v>
      </c>
      <c r="H15" s="526">
        <f>E15*100/F15-100</f>
        <v>-53.369137936304924</v>
      </c>
      <c r="I15" s="192"/>
      <c r="J15" s="192"/>
      <c r="K15" s="192"/>
    </row>
    <row r="16" spans="1:13" x14ac:dyDescent="0.25">
      <c r="I16" s="192"/>
      <c r="J16" s="192"/>
      <c r="K16" s="192"/>
    </row>
    <row r="17" spans="1:11" x14ac:dyDescent="0.25">
      <c r="A17" s="527" t="s">
        <v>644</v>
      </c>
      <c r="I17" s="192"/>
      <c r="J17" s="192"/>
      <c r="K17" s="192"/>
    </row>
    <row r="18" spans="1:11" s="192" customFormat="1" x14ac:dyDescent="0.25">
      <c r="A18" s="22"/>
      <c r="B18" s="22"/>
      <c r="C18" s="22"/>
      <c r="D18" s="700">
        <v>43100</v>
      </c>
      <c r="E18" s="701"/>
      <c r="F18" s="700">
        <v>42735</v>
      </c>
      <c r="G18" s="701"/>
      <c r="H18" s="22" t="s">
        <v>640</v>
      </c>
      <c r="I18" s="22"/>
      <c r="J18" s="22"/>
      <c r="K18" s="22"/>
    </row>
    <row r="19" spans="1:11" s="192" customFormat="1" x14ac:dyDescent="0.25">
      <c r="A19" s="22" t="s">
        <v>206</v>
      </c>
      <c r="B19" s="22"/>
      <c r="C19" s="22"/>
      <c r="D19" s="25" t="s">
        <v>123</v>
      </c>
      <c r="E19" s="25" t="s">
        <v>641</v>
      </c>
      <c r="F19" s="25" t="s">
        <v>123</v>
      </c>
      <c r="G19" s="25" t="s">
        <v>641</v>
      </c>
      <c r="H19" s="25" t="s">
        <v>123</v>
      </c>
      <c r="I19" s="22"/>
      <c r="J19" s="22"/>
      <c r="K19" s="22"/>
    </row>
    <row r="20" spans="1:11" x14ac:dyDescent="0.25">
      <c r="A20" s="22" t="s">
        <v>645</v>
      </c>
      <c r="D20" s="523">
        <f>aktivs!E23</f>
        <v>4239915</v>
      </c>
      <c r="E20" s="524">
        <f>D20*100/D$25</f>
        <v>70.426141511876921</v>
      </c>
      <c r="F20" s="523">
        <f>aktivs!F23</f>
        <v>4813902</v>
      </c>
      <c r="G20" s="524">
        <f>F20*100/F$25</f>
        <v>73.870558469108161</v>
      </c>
      <c r="H20" s="523">
        <f t="shared" ref="H20:H25" si="0">D20-F20</f>
        <v>-573987</v>
      </c>
    </row>
    <row r="21" spans="1:11" x14ac:dyDescent="0.25">
      <c r="A21" s="22" t="s">
        <v>646</v>
      </c>
      <c r="D21" s="523">
        <f>D22+D23+D24</f>
        <v>1780456</v>
      </c>
      <c r="E21" s="524">
        <f>D21*100/D$25</f>
        <v>29.573858488123076</v>
      </c>
      <c r="F21" s="523">
        <f>F22+F23+F24</f>
        <v>1702770</v>
      </c>
      <c r="G21" s="524">
        <f>F21*100/F$25</f>
        <v>26.129441530891842</v>
      </c>
      <c r="H21" s="523">
        <f t="shared" si="0"/>
        <v>77686</v>
      </c>
    </row>
    <row r="22" spans="1:11" x14ac:dyDescent="0.25">
      <c r="A22" s="22" t="s">
        <v>647</v>
      </c>
      <c r="D22" s="523">
        <f>aktivs!E30</f>
        <v>1350</v>
      </c>
      <c r="E22" s="524">
        <f>D22*100/D$25</f>
        <v>2.2423867233431295E-2</v>
      </c>
      <c r="F22" s="523">
        <f>aktivs!F30</f>
        <v>35798</v>
      </c>
      <c r="G22" s="524">
        <f>F22*100/F$25</f>
        <v>0.54932947369454843</v>
      </c>
      <c r="H22" s="523">
        <f t="shared" si="0"/>
        <v>-34448</v>
      </c>
    </row>
    <row r="23" spans="1:11" x14ac:dyDescent="0.25">
      <c r="A23" s="22" t="s">
        <v>648</v>
      </c>
      <c r="D23" s="523">
        <f>aktivs!E38</f>
        <v>350523</v>
      </c>
      <c r="E23" s="524">
        <f>D23*100/D$25</f>
        <v>5.8222823809363247</v>
      </c>
      <c r="F23" s="523">
        <f>aktivs!F38</f>
        <v>210101</v>
      </c>
      <c r="G23" s="524">
        <f>F23*100/F$25</f>
        <v>3.2240536273729905</v>
      </c>
      <c r="H23" s="523">
        <f t="shared" si="0"/>
        <v>140422</v>
      </c>
    </row>
    <row r="24" spans="1:11" x14ac:dyDescent="0.25">
      <c r="A24" s="22" t="s">
        <v>649</v>
      </c>
      <c r="D24" s="523">
        <f>aktivs!E39</f>
        <v>1428583</v>
      </c>
      <c r="E24" s="524">
        <f>D24*100/D$25</f>
        <v>23.729152239953319</v>
      </c>
      <c r="F24" s="523">
        <f>aktivs!F39</f>
        <v>1456871</v>
      </c>
      <c r="G24" s="524">
        <f>F24*100/F$25</f>
        <v>22.356058429824301</v>
      </c>
      <c r="H24" s="523">
        <f t="shared" si="0"/>
        <v>-28288</v>
      </c>
    </row>
    <row r="25" spans="1:11" x14ac:dyDescent="0.25">
      <c r="A25" s="517" t="s">
        <v>650</v>
      </c>
      <c r="B25" s="517"/>
      <c r="C25" s="517"/>
      <c r="D25" s="525">
        <f>D20+D21</f>
        <v>6020371</v>
      </c>
      <c r="E25" s="526">
        <v>100</v>
      </c>
      <c r="F25" s="525">
        <f>F20+F21</f>
        <v>6516672</v>
      </c>
      <c r="G25" s="526">
        <v>100</v>
      </c>
      <c r="H25" s="523">
        <f t="shared" si="0"/>
        <v>-496301</v>
      </c>
    </row>
    <row r="26" spans="1:11" ht="9" customHeight="1" x14ac:dyDescent="0.25"/>
    <row r="27" spans="1:11" x14ac:dyDescent="0.25">
      <c r="A27" s="22" t="s">
        <v>129</v>
      </c>
    </row>
    <row r="28" spans="1:11" x14ac:dyDescent="0.25">
      <c r="A28" s="22" t="s">
        <v>651</v>
      </c>
      <c r="D28" s="523">
        <f>pasivs!E15</f>
        <v>1080562</v>
      </c>
      <c r="E28" s="524">
        <f>D28*100/D$32</f>
        <v>17.948428759622953</v>
      </c>
      <c r="F28" s="523">
        <f>pasivs!F15</f>
        <v>1083835</v>
      </c>
      <c r="G28" s="524">
        <f>F28*100/F$32</f>
        <v>16.631725518792415</v>
      </c>
      <c r="H28" s="523">
        <f>D28-F28</f>
        <v>-3273</v>
      </c>
    </row>
    <row r="29" spans="1:11" x14ac:dyDescent="0.25">
      <c r="A29" s="22" t="s">
        <v>652</v>
      </c>
      <c r="D29" s="523"/>
      <c r="E29" s="524">
        <f>D29*100/D$32</f>
        <v>0</v>
      </c>
      <c r="F29" s="523">
        <f>[1]pasivs!F19</f>
        <v>0</v>
      </c>
      <c r="G29" s="524">
        <f>F29*100/F$32</f>
        <v>0</v>
      </c>
      <c r="H29" s="523">
        <f>D29-F29</f>
        <v>0</v>
      </c>
    </row>
    <row r="30" spans="1:11" x14ac:dyDescent="0.25">
      <c r="A30" s="22" t="s">
        <v>653</v>
      </c>
      <c r="D30" s="523">
        <f>pasivs!E26</f>
        <v>4129587</v>
      </c>
      <c r="E30" s="524">
        <f>D30*100/D$32</f>
        <v>68.59356341992877</v>
      </c>
      <c r="F30" s="523">
        <f>pasivs!F26</f>
        <v>4737637</v>
      </c>
      <c r="G30" s="524">
        <f>F30*100/F$32</f>
        <v>72.700252521532462</v>
      </c>
      <c r="H30" s="523">
        <f>D30-F30</f>
        <v>-608050</v>
      </c>
    </row>
    <row r="31" spans="1:11" x14ac:dyDescent="0.25">
      <c r="A31" s="22" t="s">
        <v>654</v>
      </c>
      <c r="D31" s="523">
        <f>pasivs!E35</f>
        <v>810222</v>
      </c>
      <c r="E31" s="524">
        <f>D31*100/D$32</f>
        <v>13.458007820448275</v>
      </c>
      <c r="F31" s="523">
        <f>pasivs!F35</f>
        <v>695200</v>
      </c>
      <c r="G31" s="524">
        <f>F31*100/F$32</f>
        <v>10.668021959675123</v>
      </c>
      <c r="H31" s="523">
        <f>D31-F31</f>
        <v>115022</v>
      </c>
    </row>
    <row r="32" spans="1:11" x14ac:dyDescent="0.25">
      <c r="A32" s="517" t="s">
        <v>655</v>
      </c>
      <c r="B32" s="517"/>
      <c r="C32" s="517"/>
      <c r="D32" s="525">
        <f>SUM(D28:D31)</f>
        <v>6020371</v>
      </c>
      <c r="E32" s="526">
        <v>100</v>
      </c>
      <c r="F32" s="525">
        <f>SUM(F28:F31)</f>
        <v>6516672</v>
      </c>
      <c r="G32" s="526">
        <v>100</v>
      </c>
      <c r="H32" s="523">
        <f>D32-F32</f>
        <v>-496301</v>
      </c>
    </row>
    <row r="33" spans="1:9" x14ac:dyDescent="0.25">
      <c r="A33" s="517"/>
      <c r="B33" s="517"/>
      <c r="C33" s="195"/>
      <c r="D33" s="525"/>
      <c r="E33" s="526"/>
      <c r="F33" s="525"/>
      <c r="G33" s="526"/>
      <c r="H33" s="523"/>
    </row>
    <row r="34" spans="1:9" x14ac:dyDescent="0.25">
      <c r="A34" s="22" t="s">
        <v>656</v>
      </c>
    </row>
    <row r="35" spans="1:9" x14ac:dyDescent="0.25">
      <c r="E35" s="22" t="s">
        <v>657</v>
      </c>
      <c r="F35" s="22" t="s">
        <v>658</v>
      </c>
      <c r="G35" s="22" t="s">
        <v>659</v>
      </c>
    </row>
    <row r="36" spans="1:9" x14ac:dyDescent="0.25">
      <c r="E36" s="22" t="s">
        <v>660</v>
      </c>
      <c r="F36" s="22" t="s">
        <v>660</v>
      </c>
      <c r="G36" s="22" t="s">
        <v>661</v>
      </c>
    </row>
    <row r="37" spans="1:9" x14ac:dyDescent="0.25">
      <c r="A37" s="22" t="s">
        <v>662</v>
      </c>
      <c r="E37" s="528">
        <f>(D21-D22)/D31</f>
        <v>2.1958253416964735</v>
      </c>
      <c r="F37" s="528">
        <f>(F21-F22)/F31</f>
        <v>2.39783084004603</v>
      </c>
      <c r="G37" s="528">
        <f>E37-F37</f>
        <v>-0.2020054983495565</v>
      </c>
    </row>
    <row r="38" spans="1:9" x14ac:dyDescent="0.25">
      <c r="A38" s="22" t="s">
        <v>663</v>
      </c>
      <c r="E38" s="528">
        <f>D24/D31</f>
        <v>1.7631994687875669</v>
      </c>
      <c r="F38" s="528">
        <f>F24/F31</f>
        <v>2.0956142117376295</v>
      </c>
      <c r="G38" s="528">
        <f>E38-F38</f>
        <v>-0.33241474295006257</v>
      </c>
    </row>
    <row r="39" spans="1:9" x14ac:dyDescent="0.25">
      <c r="A39" s="22" t="s">
        <v>664</v>
      </c>
      <c r="E39" s="529">
        <f>D21/D31</f>
        <v>2.1974915516981763</v>
      </c>
      <c r="F39" s="529">
        <f>F24/F31</f>
        <v>2.0956142117376295</v>
      </c>
      <c r="G39" s="529">
        <f>E39-F39</f>
        <v>0.10187733996054682</v>
      </c>
    </row>
    <row r="41" spans="1:9" ht="46.5" customHeight="1" x14ac:dyDescent="0.25">
      <c r="A41" s="695" t="s">
        <v>665</v>
      </c>
      <c r="B41" s="695"/>
      <c r="C41" s="695"/>
      <c r="D41" s="695"/>
      <c r="E41" s="695"/>
      <c r="F41" s="695"/>
      <c r="G41" s="695"/>
      <c r="H41" s="695"/>
      <c r="I41" s="518"/>
    </row>
    <row r="42" spans="1:9" x14ac:dyDescent="0.25">
      <c r="A42" s="702" t="s">
        <v>666</v>
      </c>
      <c r="B42" s="702"/>
      <c r="C42" s="702"/>
      <c r="D42" s="702"/>
      <c r="E42" s="702"/>
      <c r="F42" s="702"/>
      <c r="G42" s="702"/>
      <c r="H42" s="702"/>
      <c r="I42" s="518"/>
    </row>
    <row r="43" spans="1:9" ht="40.5" customHeight="1" x14ac:dyDescent="0.25">
      <c r="A43" s="696" t="s">
        <v>667</v>
      </c>
      <c r="B43" s="696"/>
      <c r="C43" s="696"/>
      <c r="D43" s="696"/>
      <c r="E43" s="696"/>
      <c r="F43" s="696"/>
      <c r="G43" s="696"/>
      <c r="H43" s="696"/>
      <c r="I43" s="518"/>
    </row>
    <row r="44" spans="1:9" ht="90" customHeight="1" x14ac:dyDescent="0.25">
      <c r="A44" s="696" t="s">
        <v>668</v>
      </c>
      <c r="B44" s="696"/>
      <c r="C44" s="696"/>
      <c r="D44" s="696"/>
      <c r="E44" s="696"/>
      <c r="F44" s="696"/>
      <c r="G44" s="696"/>
      <c r="H44" s="696"/>
      <c r="I44" s="518"/>
    </row>
    <row r="45" spans="1:9" ht="34.5" customHeight="1" x14ac:dyDescent="0.25">
      <c r="A45" s="696" t="s">
        <v>669</v>
      </c>
      <c r="B45" s="696"/>
      <c r="C45" s="696"/>
      <c r="D45" s="696"/>
      <c r="E45" s="696"/>
      <c r="F45" s="696"/>
      <c r="G45" s="696"/>
      <c r="H45" s="696"/>
      <c r="I45" s="518"/>
    </row>
    <row r="46" spans="1:9" ht="44.25" customHeight="1" x14ac:dyDescent="0.25">
      <c r="A46" s="696" t="s">
        <v>670</v>
      </c>
      <c r="B46" s="696"/>
      <c r="C46" s="696"/>
      <c r="D46" s="696"/>
      <c r="E46" s="696"/>
      <c r="F46" s="696"/>
      <c r="G46" s="696"/>
      <c r="H46" s="696"/>
      <c r="I46" s="518"/>
    </row>
    <row r="47" spans="1:9" x14ac:dyDescent="0.25">
      <c r="A47" s="521"/>
      <c r="B47" s="521"/>
      <c r="C47" s="521"/>
      <c r="D47" s="521"/>
      <c r="E47" s="521"/>
      <c r="F47" s="521"/>
      <c r="G47" s="521"/>
      <c r="H47" s="521"/>
      <c r="I47" s="518"/>
    </row>
    <row r="48" spans="1:9" x14ac:dyDescent="0.25">
      <c r="A48" s="684" t="s">
        <v>671</v>
      </c>
      <c r="B48" s="684"/>
      <c r="C48" s="684"/>
      <c r="D48" s="684"/>
      <c r="E48" s="684"/>
      <c r="F48" s="684"/>
      <c r="G48" s="684"/>
      <c r="H48" s="684"/>
    </row>
    <row r="49" spans="1:10" x14ac:dyDescent="0.25">
      <c r="A49" s="695" t="s">
        <v>672</v>
      </c>
      <c r="B49" s="695"/>
      <c r="C49" s="695"/>
      <c r="D49" s="695"/>
      <c r="E49" s="695"/>
      <c r="F49" s="695"/>
      <c r="G49" s="695"/>
      <c r="H49" s="695"/>
    </row>
    <row r="50" spans="1:10" ht="29.25" customHeight="1" x14ac:dyDescent="0.25">
      <c r="A50" s="695" t="s">
        <v>673</v>
      </c>
      <c r="B50" s="695"/>
      <c r="C50" s="695"/>
      <c r="D50" s="695"/>
      <c r="E50" s="695"/>
      <c r="F50" s="695"/>
      <c r="G50" s="695"/>
      <c r="H50" s="695"/>
    </row>
    <row r="52" spans="1:10" x14ac:dyDescent="0.25">
      <c r="A52" s="684" t="s">
        <v>207</v>
      </c>
      <c r="B52" s="684"/>
      <c r="C52" s="684"/>
      <c r="D52" s="684"/>
      <c r="E52" s="684"/>
      <c r="F52" s="684"/>
      <c r="G52" s="684"/>
      <c r="H52" s="684"/>
    </row>
    <row r="53" spans="1:10" ht="46.5" customHeight="1" x14ac:dyDescent="0.25">
      <c r="A53" s="693" t="s">
        <v>225</v>
      </c>
      <c r="B53" s="693"/>
      <c r="C53" s="693"/>
      <c r="D53" s="693"/>
      <c r="E53" s="693"/>
      <c r="F53" s="693"/>
      <c r="G53" s="693"/>
      <c r="H53" s="693"/>
      <c r="I53" s="518"/>
      <c r="J53" s="518"/>
    </row>
    <row r="54" spans="1:10" x14ac:dyDescent="0.25">
      <c r="A54" s="518"/>
      <c r="B54" s="518"/>
      <c r="C54" s="518"/>
      <c r="D54" s="518"/>
      <c r="E54" s="518"/>
      <c r="F54" s="518"/>
      <c r="G54" s="518"/>
      <c r="H54" s="518"/>
      <c r="I54" s="518"/>
      <c r="J54" s="518"/>
    </row>
    <row r="55" spans="1:10" x14ac:dyDescent="0.25">
      <c r="A55" s="684" t="s">
        <v>674</v>
      </c>
      <c r="B55" s="684"/>
      <c r="C55" s="684"/>
      <c r="D55" s="684"/>
      <c r="E55" s="684"/>
      <c r="F55" s="684"/>
      <c r="G55" s="684"/>
      <c r="H55" s="684"/>
    </row>
    <row r="56" spans="1:10" x14ac:dyDescent="0.25">
      <c r="A56" s="694" t="s">
        <v>678</v>
      </c>
      <c r="B56" s="694"/>
      <c r="C56" s="694"/>
      <c r="D56" s="694"/>
      <c r="E56" s="694"/>
      <c r="F56" s="694"/>
      <c r="G56" s="694"/>
      <c r="H56" s="694"/>
    </row>
    <row r="58" spans="1:10" ht="48" customHeight="1" x14ac:dyDescent="0.25">
      <c r="A58" s="695" t="s">
        <v>675</v>
      </c>
      <c r="B58" s="695"/>
      <c r="C58" s="695"/>
      <c r="D58" s="695"/>
      <c r="E58" s="695"/>
      <c r="F58" s="695"/>
      <c r="G58" s="695"/>
      <c r="H58" s="695"/>
    </row>
    <row r="60" spans="1:10" x14ac:dyDescent="0.25">
      <c r="A60" s="22" t="s">
        <v>676</v>
      </c>
    </row>
    <row r="63" spans="1:10" ht="15" x14ac:dyDescent="0.25">
      <c r="A63" s="63" t="s">
        <v>679</v>
      </c>
    </row>
    <row r="64" spans="1:10" x14ac:dyDescent="0.25">
      <c r="A64" s="22" t="s">
        <v>680</v>
      </c>
    </row>
    <row r="93" spans="1:1" x14ac:dyDescent="0.25">
      <c r="A93" s="22" t="s">
        <v>677</v>
      </c>
    </row>
  </sheetData>
  <mergeCells count="20">
    <mergeCell ref="A46:H46"/>
    <mergeCell ref="A1:H1"/>
    <mergeCell ref="A4:H4"/>
    <mergeCell ref="A7:H7"/>
    <mergeCell ref="A9:H9"/>
    <mergeCell ref="D18:E18"/>
    <mergeCell ref="F18:G18"/>
    <mergeCell ref="A41:H41"/>
    <mergeCell ref="A42:H42"/>
    <mergeCell ref="A43:H43"/>
    <mergeCell ref="A44:H44"/>
    <mergeCell ref="A45:H45"/>
    <mergeCell ref="A56:H56"/>
    <mergeCell ref="A58:H58"/>
    <mergeCell ref="A48:H48"/>
    <mergeCell ref="A49:H49"/>
    <mergeCell ref="A50:H50"/>
    <mergeCell ref="A52:H52"/>
    <mergeCell ref="A53:H53"/>
    <mergeCell ref="A55:H55"/>
  </mergeCells>
  <pageMargins left="0.70866141732283472" right="0.70866141732283472" top="0.74803149606299213" bottom="0.74803149606299213" header="0.31496062992125984" footer="0.31496062992125984"/>
  <pageSetup paperSize="9" orientation="portrait" r:id="rId1"/>
  <headerFooter>
    <oddHeader>&amp;CSIA "AADSO"   
 Gada pārskats par 2017.gadu</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8"/>
  <sheetViews>
    <sheetView workbookViewId="0">
      <selection activeCell="M20" sqref="M20"/>
    </sheetView>
  </sheetViews>
  <sheetFormatPr defaultRowHeight="13.2" x14ac:dyDescent="0.25"/>
  <cols>
    <col min="3" max="3" width="13" customWidth="1"/>
    <col min="4" max="5" width="16.33203125" customWidth="1"/>
    <col min="6" max="6" width="17.33203125" customWidth="1"/>
    <col min="7" max="7" width="15.6640625" customWidth="1"/>
    <col min="8" max="9" width="0.6640625" customWidth="1"/>
    <col min="10" max="10" width="12.44140625" customWidth="1"/>
  </cols>
  <sheetData>
    <row r="1" spans="1:7" ht="15.6" x14ac:dyDescent="0.3">
      <c r="A1" s="167" t="s">
        <v>391</v>
      </c>
    </row>
    <row r="2" spans="1:7" ht="13.8" x14ac:dyDescent="0.25">
      <c r="A2" s="465"/>
    </row>
    <row r="3" spans="1:7" ht="15.6" x14ac:dyDescent="0.3">
      <c r="A3" s="28" t="s">
        <v>392</v>
      </c>
      <c r="D3" s="466"/>
      <c r="E3" s="466"/>
      <c r="F3" s="466"/>
      <c r="G3" s="466"/>
    </row>
    <row r="5" spans="1:7" x14ac:dyDescent="0.25">
      <c r="A5" s="12" t="s">
        <v>393</v>
      </c>
    </row>
    <row r="6" spans="1:7" x14ac:dyDescent="0.25">
      <c r="A6" s="12"/>
    </row>
    <row r="7" spans="1:7" x14ac:dyDescent="0.25">
      <c r="A7" t="s">
        <v>394</v>
      </c>
    </row>
    <row r="8" spans="1:7" ht="42" customHeight="1" x14ac:dyDescent="0.25">
      <c r="A8" s="704" t="s">
        <v>395</v>
      </c>
      <c r="B8" s="704"/>
      <c r="C8" s="704"/>
      <c r="D8" s="704"/>
      <c r="E8" s="704"/>
      <c r="F8" s="704"/>
      <c r="G8" s="704"/>
    </row>
    <row r="9" spans="1:7" ht="13.2" customHeight="1" x14ac:dyDescent="0.25">
      <c r="A9" s="704" t="s">
        <v>396</v>
      </c>
      <c r="B9" s="704"/>
      <c r="C9" s="704"/>
      <c r="D9" s="704"/>
      <c r="E9" s="704"/>
      <c r="F9" s="704"/>
      <c r="G9" s="704"/>
    </row>
    <row r="10" spans="1:7" ht="7.95" customHeight="1" x14ac:dyDescent="0.25"/>
    <row r="11" spans="1:7" x14ac:dyDescent="0.25">
      <c r="A11" t="s">
        <v>397</v>
      </c>
    </row>
    <row r="12" spans="1:7" hidden="1" x14ac:dyDescent="0.25">
      <c r="A12" t="s">
        <v>398</v>
      </c>
    </row>
    <row r="13" spans="1:7" x14ac:dyDescent="0.25">
      <c r="A13" t="s">
        <v>399</v>
      </c>
    </row>
    <row r="14" spans="1:7" x14ac:dyDescent="0.25">
      <c r="A14" t="s">
        <v>400</v>
      </c>
    </row>
    <row r="15" spans="1:7" x14ac:dyDescent="0.25">
      <c r="A15" t="s">
        <v>401</v>
      </c>
      <c r="B15" s="467"/>
      <c r="C15" s="467"/>
      <c r="D15" s="467"/>
      <c r="E15" s="467"/>
    </row>
    <row r="16" spans="1:7" x14ac:dyDescent="0.25">
      <c r="A16" t="s">
        <v>402</v>
      </c>
      <c r="B16" s="467"/>
      <c r="C16" s="467"/>
      <c r="D16" s="467"/>
      <c r="E16" s="467"/>
    </row>
    <row r="17" spans="1:11" x14ac:dyDescent="0.25">
      <c r="A17" t="s">
        <v>403</v>
      </c>
      <c r="B17" s="467"/>
      <c r="C17" s="467"/>
      <c r="D17" s="467"/>
      <c r="E17" s="467"/>
    </row>
    <row r="18" spans="1:11" x14ac:dyDescent="0.25">
      <c r="A18" t="s">
        <v>404</v>
      </c>
      <c r="B18" s="467"/>
      <c r="C18" s="467"/>
      <c r="D18" s="467"/>
      <c r="E18" s="467"/>
    </row>
    <row r="19" spans="1:11" x14ac:dyDescent="0.25">
      <c r="A19" t="s">
        <v>405</v>
      </c>
      <c r="B19" s="467"/>
      <c r="C19" s="467"/>
      <c r="D19" s="467"/>
      <c r="E19" s="467"/>
    </row>
    <row r="20" spans="1:11" x14ac:dyDescent="0.25">
      <c r="A20" t="s">
        <v>406</v>
      </c>
      <c r="B20" s="467"/>
      <c r="C20" s="467"/>
      <c r="D20" s="467"/>
      <c r="E20" s="467"/>
    </row>
    <row r="21" spans="1:11" x14ac:dyDescent="0.25">
      <c r="B21" s="467"/>
      <c r="C21" s="467"/>
      <c r="D21" s="467"/>
      <c r="E21" s="467"/>
    </row>
    <row r="22" spans="1:11" x14ac:dyDescent="0.25">
      <c r="A22" s="12" t="s">
        <v>407</v>
      </c>
      <c r="E22" s="467"/>
    </row>
    <row r="23" spans="1:11" x14ac:dyDescent="0.25">
      <c r="A23" t="s">
        <v>408</v>
      </c>
      <c r="B23" s="16"/>
      <c r="C23" s="16"/>
      <c r="D23" s="16"/>
      <c r="E23" s="16"/>
      <c r="F23" s="16"/>
      <c r="G23" s="16"/>
      <c r="H23" s="16"/>
      <c r="I23" s="16"/>
      <c r="J23" s="16"/>
    </row>
    <row r="24" spans="1:11" x14ac:dyDescent="0.25">
      <c r="A24" t="s">
        <v>409</v>
      </c>
      <c r="B24" s="16"/>
      <c r="C24" s="16"/>
      <c r="D24" s="16"/>
      <c r="E24" s="16"/>
      <c r="F24" s="16"/>
      <c r="G24" s="16"/>
      <c r="H24" s="16"/>
      <c r="I24" s="16"/>
      <c r="J24" s="16"/>
    </row>
    <row r="25" spans="1:11" x14ac:dyDescent="0.25">
      <c r="A25" s="689" t="s">
        <v>410</v>
      </c>
      <c r="B25" s="689"/>
      <c r="C25" s="689"/>
      <c r="D25" s="689"/>
      <c r="E25" s="689"/>
      <c r="F25" s="468"/>
      <c r="G25" s="468"/>
      <c r="H25" s="468"/>
      <c r="I25" s="468"/>
      <c r="J25" s="468"/>
    </row>
    <row r="26" spans="1:11" s="16" customFormat="1" x14ac:dyDescent="0.25">
      <c r="A26" s="689"/>
      <c r="B26" s="689"/>
      <c r="C26" s="689"/>
      <c r="D26" s="689"/>
      <c r="E26" s="689"/>
      <c r="F26" s="468"/>
      <c r="G26" s="468"/>
      <c r="H26" s="468"/>
      <c r="I26" s="468"/>
      <c r="J26" s="468"/>
    </row>
    <row r="27" spans="1:11" ht="56.4" customHeight="1" x14ac:dyDescent="0.25">
      <c r="A27" s="705" t="s">
        <v>411</v>
      </c>
      <c r="B27" s="705"/>
      <c r="C27" s="705"/>
      <c r="D27" s="705"/>
      <c r="E27" s="705"/>
      <c r="F27" s="705"/>
      <c r="G27" s="705"/>
      <c r="H27" s="468"/>
      <c r="I27" s="468"/>
      <c r="J27" s="468"/>
      <c r="K27" s="468"/>
    </row>
    <row r="28" spans="1:11" x14ac:dyDescent="0.25">
      <c r="K28" s="468"/>
    </row>
    <row r="29" spans="1:11" x14ac:dyDescent="0.25">
      <c r="A29" s="12" t="s">
        <v>412</v>
      </c>
      <c r="B29" s="12"/>
      <c r="C29" s="10"/>
      <c r="D29" s="10"/>
      <c r="E29" s="10"/>
      <c r="F29" s="10"/>
      <c r="G29" s="10"/>
      <c r="H29" s="10"/>
      <c r="I29" s="10"/>
      <c r="J29" s="10"/>
      <c r="K29" s="468"/>
    </row>
    <row r="30" spans="1:11" x14ac:dyDescent="0.25">
      <c r="A30" s="12"/>
      <c r="B30" s="12"/>
      <c r="C30" s="10"/>
      <c r="D30" s="10"/>
      <c r="E30" s="10"/>
      <c r="F30" s="10"/>
      <c r="G30" s="10"/>
      <c r="H30" s="10"/>
      <c r="I30" s="10"/>
      <c r="J30" s="10"/>
    </row>
    <row r="31" spans="1:11" ht="38.4" customHeight="1" x14ac:dyDescent="0.25">
      <c r="A31" s="709" t="s">
        <v>413</v>
      </c>
      <c r="B31" s="709"/>
      <c r="C31" s="709"/>
      <c r="D31" s="709"/>
      <c r="E31" s="709"/>
      <c r="F31" s="468"/>
      <c r="G31" s="468"/>
      <c r="H31" s="468"/>
      <c r="I31" s="468"/>
      <c r="J31" s="468"/>
    </row>
    <row r="32" spans="1:11" ht="13.2" customHeight="1" x14ac:dyDescent="0.25">
      <c r="A32" s="705" t="s">
        <v>414</v>
      </c>
      <c r="B32" s="705"/>
      <c r="C32" s="705"/>
      <c r="D32" s="705"/>
      <c r="E32" s="705"/>
      <c r="F32" s="705"/>
      <c r="G32" s="705"/>
      <c r="H32" s="705"/>
      <c r="I32" s="705"/>
      <c r="J32" s="705"/>
    </row>
    <row r="33" spans="1:10" ht="25.2" customHeight="1" x14ac:dyDescent="0.25">
      <c r="A33" s="705" t="s">
        <v>415</v>
      </c>
      <c r="B33" s="705"/>
      <c r="C33" s="705"/>
      <c r="D33" s="705"/>
      <c r="E33" s="705"/>
      <c r="F33" s="705"/>
      <c r="G33" s="705"/>
      <c r="H33" s="468"/>
      <c r="I33" s="468"/>
      <c r="J33" s="468"/>
    </row>
    <row r="34" spans="1:10" x14ac:dyDescent="0.25">
      <c r="A34" s="469"/>
      <c r="B34" s="468"/>
      <c r="C34" s="468"/>
      <c r="D34" s="468"/>
      <c r="E34" s="468"/>
      <c r="F34" s="468"/>
      <c r="G34" s="468"/>
      <c r="H34" s="468"/>
      <c r="I34" s="468"/>
      <c r="J34" s="468"/>
    </row>
    <row r="35" spans="1:10" x14ac:dyDescent="0.25">
      <c r="A35" s="12" t="s">
        <v>416</v>
      </c>
    </row>
    <row r="36" spans="1:10" x14ac:dyDescent="0.25">
      <c r="A36" s="12"/>
    </row>
    <row r="37" spans="1:10" x14ac:dyDescent="0.25">
      <c r="A37" t="s">
        <v>417</v>
      </c>
    </row>
    <row r="38" spans="1:10" x14ac:dyDescent="0.25">
      <c r="A38" t="s">
        <v>418</v>
      </c>
    </row>
    <row r="39" spans="1:10" x14ac:dyDescent="0.25">
      <c r="A39" t="s">
        <v>419</v>
      </c>
    </row>
    <row r="40" spans="1:10" x14ac:dyDescent="0.25">
      <c r="A40" t="s">
        <v>420</v>
      </c>
    </row>
    <row r="41" spans="1:10" x14ac:dyDescent="0.25">
      <c r="A41" s="18"/>
      <c r="B41" s="470" t="s">
        <v>421</v>
      </c>
    </row>
    <row r="42" spans="1:10" x14ac:dyDescent="0.25">
      <c r="A42" s="18"/>
      <c r="B42" s="470" t="s">
        <v>422</v>
      </c>
    </row>
    <row r="43" spans="1:10" x14ac:dyDescent="0.25">
      <c r="A43" s="18"/>
      <c r="B43" s="470" t="s">
        <v>423</v>
      </c>
    </row>
    <row r="44" spans="1:10" x14ac:dyDescent="0.25">
      <c r="A44" s="18"/>
      <c r="B44" s="470" t="s">
        <v>424</v>
      </c>
    </row>
    <row r="45" spans="1:10" x14ac:dyDescent="0.25">
      <c r="A45" s="18"/>
      <c r="B45" s="470" t="s">
        <v>425</v>
      </c>
    </row>
    <row r="46" spans="1:10" x14ac:dyDescent="0.25">
      <c r="A46" s="18"/>
      <c r="B46" s="470" t="s">
        <v>426</v>
      </c>
    </row>
    <row r="47" spans="1:10" x14ac:dyDescent="0.25">
      <c r="A47" t="s">
        <v>427</v>
      </c>
    </row>
    <row r="48" spans="1:10" x14ac:dyDescent="0.25">
      <c r="A48" t="s">
        <v>428</v>
      </c>
    </row>
    <row r="49" spans="1:8" x14ac:dyDescent="0.25">
      <c r="A49" t="s">
        <v>429</v>
      </c>
    </row>
    <row r="50" spans="1:8" x14ac:dyDescent="0.25">
      <c r="A50" t="s">
        <v>430</v>
      </c>
    </row>
    <row r="51" spans="1:8" x14ac:dyDescent="0.25">
      <c r="A51" t="s">
        <v>431</v>
      </c>
      <c r="B51" s="471"/>
      <c r="C51" s="471"/>
      <c r="D51" s="471"/>
      <c r="E51" s="471"/>
      <c r="F51" s="471"/>
    </row>
    <row r="52" spans="1:8" x14ac:dyDescent="0.25">
      <c r="A52" t="s">
        <v>432</v>
      </c>
    </row>
    <row r="53" spans="1:8" x14ac:dyDescent="0.25">
      <c r="A53" t="s">
        <v>433</v>
      </c>
    </row>
    <row r="54" spans="1:8" x14ac:dyDescent="0.25">
      <c r="A54" t="s">
        <v>434</v>
      </c>
    </row>
    <row r="56" spans="1:8" x14ac:dyDescent="0.25">
      <c r="A56" s="12" t="s">
        <v>435</v>
      </c>
    </row>
    <row r="58" spans="1:8" x14ac:dyDescent="0.25">
      <c r="A58" t="s">
        <v>436</v>
      </c>
      <c r="E58" s="16"/>
      <c r="F58" s="16"/>
      <c r="G58" s="16"/>
      <c r="H58" s="16"/>
    </row>
    <row r="59" spans="1:8" x14ac:dyDescent="0.25">
      <c r="A59" t="s">
        <v>437</v>
      </c>
      <c r="H59" s="16"/>
    </row>
    <row r="60" spans="1:8" x14ac:dyDescent="0.25">
      <c r="A60" t="s">
        <v>438</v>
      </c>
      <c r="H60" s="16"/>
    </row>
    <row r="62" spans="1:8" x14ac:dyDescent="0.25">
      <c r="A62" s="12" t="s">
        <v>439</v>
      </c>
    </row>
    <row r="63" spans="1:8" x14ac:dyDescent="0.25">
      <c r="A63" t="s">
        <v>440</v>
      </c>
    </row>
    <row r="64" spans="1:8" x14ac:dyDescent="0.25">
      <c r="A64" t="s">
        <v>441</v>
      </c>
    </row>
    <row r="65" spans="1:5" x14ac:dyDescent="0.25">
      <c r="A65" t="s">
        <v>442</v>
      </c>
    </row>
    <row r="66" spans="1:5" x14ac:dyDescent="0.25">
      <c r="A66" t="s">
        <v>443</v>
      </c>
    </row>
    <row r="68" spans="1:5" x14ac:dyDescent="0.25">
      <c r="A68" s="713" t="s">
        <v>444</v>
      </c>
      <c r="B68" s="713"/>
      <c r="C68" s="713">
        <v>42369</v>
      </c>
      <c r="D68" s="713"/>
    </row>
    <row r="69" spans="1:5" x14ac:dyDescent="0.25">
      <c r="A69" s="108" t="s">
        <v>124</v>
      </c>
      <c r="B69" s="472">
        <v>1.0541</v>
      </c>
      <c r="C69" s="108" t="str">
        <f>A69</f>
        <v>USD</v>
      </c>
      <c r="D69" s="472">
        <v>1.0887</v>
      </c>
    </row>
    <row r="70" spans="1:5" hidden="1" x14ac:dyDescent="0.25">
      <c r="A70" s="108"/>
      <c r="B70" s="472"/>
      <c r="C70" s="108"/>
      <c r="D70" s="472"/>
    </row>
    <row r="71" spans="1:5" hidden="1" x14ac:dyDescent="0.25">
      <c r="A71" s="473"/>
      <c r="B71" s="108"/>
      <c r="C71" s="108"/>
      <c r="D71" s="108"/>
      <c r="E71" s="129"/>
    </row>
    <row r="73" spans="1:5" x14ac:dyDescent="0.25">
      <c r="A73" t="s">
        <v>445</v>
      </c>
    </row>
    <row r="74" spans="1:5" x14ac:dyDescent="0.25">
      <c r="A74" t="s">
        <v>446</v>
      </c>
    </row>
    <row r="75" spans="1:5" hidden="1" x14ac:dyDescent="0.25">
      <c r="A75" s="85" t="s">
        <v>447</v>
      </c>
      <c r="B75" s="85"/>
      <c r="C75" s="85"/>
    </row>
    <row r="76" spans="1:5" hidden="1" x14ac:dyDescent="0.25">
      <c r="A76" t="s">
        <v>448</v>
      </c>
    </row>
    <row r="77" spans="1:5" hidden="1" x14ac:dyDescent="0.25">
      <c r="A77" t="s">
        <v>449</v>
      </c>
    </row>
    <row r="78" spans="1:5" hidden="1" x14ac:dyDescent="0.25">
      <c r="A78" t="s">
        <v>450</v>
      </c>
    </row>
    <row r="79" spans="1:5" hidden="1" x14ac:dyDescent="0.25">
      <c r="A79" t="s">
        <v>451</v>
      </c>
    </row>
    <row r="80" spans="1:5" hidden="1" x14ac:dyDescent="0.25">
      <c r="A80" t="s">
        <v>452</v>
      </c>
    </row>
    <row r="81" spans="1:10" hidden="1" x14ac:dyDescent="0.25">
      <c r="A81" t="s">
        <v>453</v>
      </c>
    </row>
    <row r="83" spans="1:10" x14ac:dyDescent="0.25">
      <c r="A83" s="12" t="s">
        <v>454</v>
      </c>
    </row>
    <row r="84" spans="1:10" x14ac:dyDescent="0.25">
      <c r="A84" t="s">
        <v>455</v>
      </c>
    </row>
    <row r="85" spans="1:10" x14ac:dyDescent="0.25">
      <c r="A85" t="s">
        <v>456</v>
      </c>
    </row>
    <row r="86" spans="1:10" x14ac:dyDescent="0.25">
      <c r="A86" s="705" t="s">
        <v>457</v>
      </c>
      <c r="B86" s="705"/>
      <c r="C86" s="705"/>
      <c r="D86" s="705"/>
      <c r="E86" s="705"/>
      <c r="F86" s="705"/>
      <c r="G86" s="705"/>
      <c r="H86" s="705"/>
      <c r="I86" s="705"/>
      <c r="J86" s="705"/>
    </row>
    <row r="87" spans="1:10" x14ac:dyDescent="0.25">
      <c r="A87" t="s">
        <v>458</v>
      </c>
    </row>
    <row r="88" spans="1:10" x14ac:dyDescent="0.25">
      <c r="A88" t="s">
        <v>459</v>
      </c>
    </row>
    <row r="89" spans="1:10" x14ac:dyDescent="0.25">
      <c r="A89" t="s">
        <v>460</v>
      </c>
    </row>
    <row r="91" spans="1:10" x14ac:dyDescent="0.25">
      <c r="A91" t="s">
        <v>461</v>
      </c>
    </row>
    <row r="92" spans="1:10" x14ac:dyDescent="0.25">
      <c r="A92" t="s">
        <v>462</v>
      </c>
    </row>
    <row r="93" spans="1:10" x14ac:dyDescent="0.25">
      <c r="A93" t="s">
        <v>463</v>
      </c>
    </row>
    <row r="94" spans="1:10" x14ac:dyDescent="0.25">
      <c r="A94" t="s">
        <v>464</v>
      </c>
    </row>
    <row r="96" spans="1:10" x14ac:dyDescent="0.25">
      <c r="A96" t="s">
        <v>465</v>
      </c>
    </row>
    <row r="97" spans="1:12" x14ac:dyDescent="0.25">
      <c r="A97" t="s">
        <v>466</v>
      </c>
    </row>
    <row r="98" spans="1:12" x14ac:dyDescent="0.25">
      <c r="A98" t="s">
        <v>467</v>
      </c>
    </row>
    <row r="100" spans="1:12" x14ac:dyDescent="0.25">
      <c r="A100" s="12" t="s">
        <v>468</v>
      </c>
      <c r="B100" s="12"/>
    </row>
    <row r="101" spans="1:12" s="113" customFormat="1" x14ac:dyDescent="0.25">
      <c r="A101" t="s">
        <v>469</v>
      </c>
      <c r="B101"/>
      <c r="C101"/>
      <c r="D101"/>
      <c r="E101"/>
      <c r="F101"/>
      <c r="G101"/>
      <c r="H101"/>
      <c r="I101"/>
      <c r="J101"/>
    </row>
    <row r="102" spans="1:12" s="113" customFormat="1" x14ac:dyDescent="0.25">
      <c r="A102"/>
      <c r="B102"/>
      <c r="C102"/>
      <c r="D102"/>
      <c r="E102"/>
      <c r="F102"/>
      <c r="G102"/>
      <c r="H102"/>
      <c r="I102"/>
      <c r="J102"/>
    </row>
    <row r="103" spans="1:12" s="113" customFormat="1" hidden="1" x14ac:dyDescent="0.25">
      <c r="A103" s="474" t="s">
        <v>470</v>
      </c>
      <c r="B103" s="475"/>
      <c r="C103" s="475"/>
      <c r="D103" s="475"/>
      <c r="E103" s="475"/>
    </row>
    <row r="104" spans="1:12" s="113" customFormat="1" hidden="1" x14ac:dyDescent="0.25">
      <c r="B104" s="475"/>
      <c r="C104" s="475"/>
      <c r="D104" s="475"/>
      <c r="E104" s="475"/>
    </row>
    <row r="105" spans="1:12" s="113" customFormat="1" hidden="1" x14ac:dyDescent="0.25">
      <c r="A105" s="714" t="s">
        <v>471</v>
      </c>
      <c r="B105" s="714"/>
      <c r="C105" s="714"/>
      <c r="D105" s="714"/>
      <c r="E105" s="714"/>
    </row>
    <row r="106" spans="1:12" s="113" customFormat="1" hidden="1" x14ac:dyDescent="0.25">
      <c r="A106" s="715" t="s">
        <v>472</v>
      </c>
      <c r="B106" s="715"/>
      <c r="C106" s="715"/>
      <c r="D106" s="715"/>
      <c r="E106" s="715"/>
      <c r="F106" s="715"/>
      <c r="G106" s="715"/>
    </row>
    <row r="107" spans="1:12" s="113" customFormat="1" hidden="1" x14ac:dyDescent="0.25">
      <c r="A107" s="113" t="s">
        <v>473</v>
      </c>
      <c r="B107" s="475"/>
      <c r="C107" s="475"/>
      <c r="D107" s="475"/>
      <c r="E107" s="475"/>
    </row>
    <row r="108" spans="1:12" s="113" customFormat="1" hidden="1" x14ac:dyDescent="0.25">
      <c r="A108" s="714" t="s">
        <v>474</v>
      </c>
      <c r="B108" s="714"/>
      <c r="C108" s="714"/>
      <c r="D108" s="714"/>
      <c r="E108" s="714"/>
    </row>
    <row r="109" spans="1:12" hidden="1" x14ac:dyDescent="0.25">
      <c r="A109" s="714" t="s">
        <v>475</v>
      </c>
      <c r="B109" s="714"/>
      <c r="C109" s="714"/>
      <c r="D109" s="714"/>
      <c r="E109" s="714"/>
      <c r="F109" s="113"/>
      <c r="G109" s="113"/>
      <c r="H109" s="113"/>
      <c r="I109" s="113"/>
      <c r="J109" s="113"/>
      <c r="K109" s="115"/>
      <c r="L109" s="115"/>
    </row>
    <row r="110" spans="1:12" s="115" customFormat="1" hidden="1" x14ac:dyDescent="0.25">
      <c r="A110" s="476"/>
      <c r="B110" s="468"/>
      <c r="C110" s="468"/>
      <c r="D110" s="468"/>
      <c r="E110" s="468"/>
      <c r="F110" s="113"/>
      <c r="G110" s="113"/>
      <c r="H110" s="113"/>
      <c r="I110" s="113"/>
      <c r="J110" s="113"/>
    </row>
    <row r="111" spans="1:12" s="113" customFormat="1" x14ac:dyDescent="0.25">
      <c r="A111" s="474" t="s">
        <v>476</v>
      </c>
      <c r="B111" s="477"/>
      <c r="C111" s="477"/>
      <c r="D111" s="477"/>
      <c r="E111" s="477"/>
      <c r="F111" s="115"/>
      <c r="G111" s="115"/>
      <c r="H111" s="115"/>
      <c r="I111" s="115"/>
      <c r="J111" s="115"/>
    </row>
    <row r="112" spans="1:12" s="113" customFormat="1" ht="69.599999999999994" customHeight="1" x14ac:dyDescent="0.25">
      <c r="A112" s="704" t="s">
        <v>477</v>
      </c>
      <c r="B112" s="704"/>
      <c r="C112" s="704"/>
      <c r="D112" s="704"/>
      <c r="E112" s="704"/>
      <c r="F112" s="704"/>
      <c r="G112" s="704"/>
      <c r="H112" s="704"/>
      <c r="I112" s="704"/>
      <c r="J112"/>
    </row>
    <row r="113" spans="1:10" s="113" customFormat="1" ht="27" customHeight="1" x14ac:dyDescent="0.25">
      <c r="A113" s="704" t="s">
        <v>478</v>
      </c>
      <c r="B113" s="704"/>
      <c r="C113" s="704"/>
      <c r="D113" s="704"/>
      <c r="E113" s="704"/>
      <c r="F113" s="704"/>
      <c r="G113" s="704"/>
      <c r="H113"/>
      <c r="I113"/>
      <c r="J113"/>
    </row>
    <row r="114" spans="1:10" s="113" customFormat="1" ht="13.2" customHeight="1" x14ac:dyDescent="0.25">
      <c r="A114" s="704" t="s">
        <v>479</v>
      </c>
      <c r="B114" s="704"/>
      <c r="C114" s="704"/>
      <c r="D114" s="704"/>
      <c r="E114" s="704"/>
      <c r="F114" s="704"/>
      <c r="G114" s="704"/>
      <c r="H114"/>
      <c r="I114"/>
      <c r="J114"/>
    </row>
    <row r="115" spans="1:10" s="115" customFormat="1" ht="13.2" customHeight="1" x14ac:dyDescent="0.25">
      <c r="A115" s="704" t="s">
        <v>480</v>
      </c>
      <c r="B115" s="704"/>
      <c r="C115" s="704"/>
      <c r="D115" s="704"/>
      <c r="E115" s="704"/>
      <c r="F115" s="704"/>
      <c r="G115" s="704"/>
      <c r="H115"/>
      <c r="I115"/>
      <c r="J115"/>
    </row>
    <row r="116" spans="1:10" s="115" customFormat="1" ht="27" customHeight="1" x14ac:dyDescent="0.25">
      <c r="A116" s="704" t="s">
        <v>481</v>
      </c>
      <c r="B116" s="704"/>
      <c r="C116" s="704"/>
      <c r="D116" s="704"/>
      <c r="E116" s="704"/>
      <c r="F116" s="704"/>
      <c r="G116" s="704"/>
      <c r="H116" s="704"/>
      <c r="I116" s="704"/>
      <c r="J116"/>
    </row>
    <row r="117" spans="1:10" s="115" customFormat="1" ht="19.2" customHeight="1" x14ac:dyDescent="0.25">
      <c r="A117" s="712" t="s">
        <v>482</v>
      </c>
      <c r="B117" s="712"/>
      <c r="C117" s="712"/>
      <c r="D117" s="712"/>
      <c r="E117" s="712"/>
      <c r="F117" s="712"/>
      <c r="G117" s="712"/>
      <c r="H117" s="712"/>
      <c r="I117" s="712"/>
      <c r="J117" t="s">
        <v>483</v>
      </c>
    </row>
    <row r="118" spans="1:10" s="115" customFormat="1" ht="68.400000000000006" customHeight="1" x14ac:dyDescent="0.25">
      <c r="A118" s="712" t="s">
        <v>484</v>
      </c>
      <c r="B118" s="712"/>
      <c r="C118" s="712"/>
      <c r="D118" s="712"/>
      <c r="E118" s="712"/>
      <c r="F118" s="712"/>
      <c r="G118" s="712"/>
      <c r="H118" s="712"/>
      <c r="I118" s="712"/>
      <c r="J118"/>
    </row>
    <row r="119" spans="1:10" s="115" customFormat="1" ht="15" customHeight="1" x14ac:dyDescent="0.25">
      <c r="A119" s="704" t="s">
        <v>485</v>
      </c>
      <c r="B119" s="704"/>
      <c r="C119" s="704"/>
      <c r="D119" s="704"/>
      <c r="E119" s="704"/>
      <c r="F119" s="704"/>
      <c r="G119" s="704"/>
      <c r="H119" s="704"/>
      <c r="I119" s="704"/>
      <c r="J119"/>
    </row>
    <row r="120" spans="1:10" s="115" customFormat="1" ht="39.75" customHeight="1" x14ac:dyDescent="0.25">
      <c r="A120" s="704" t="s">
        <v>486</v>
      </c>
      <c r="B120" s="704"/>
      <c r="C120" s="704"/>
      <c r="D120" s="704"/>
      <c r="E120" s="704"/>
      <c r="F120" s="704"/>
      <c r="G120" s="704"/>
      <c r="H120" s="704"/>
      <c r="I120" s="704"/>
      <c r="J120"/>
    </row>
    <row r="121" spans="1:10" s="115" customFormat="1" ht="29.4" customHeight="1" x14ac:dyDescent="0.25">
      <c r="A121" s="712" t="s">
        <v>487</v>
      </c>
      <c r="B121" s="712"/>
      <c r="C121" s="712"/>
      <c r="D121" s="712"/>
      <c r="E121" s="712"/>
      <c r="F121" s="712"/>
      <c r="G121" s="712"/>
      <c r="H121" s="712"/>
      <c r="I121" s="712"/>
      <c r="J121"/>
    </row>
    <row r="122" spans="1:10" ht="16.95" customHeight="1" x14ac:dyDescent="0.25">
      <c r="A122" s="704" t="s">
        <v>488</v>
      </c>
      <c r="B122" s="704"/>
      <c r="C122" s="704"/>
      <c r="D122" s="704"/>
      <c r="E122" s="704"/>
      <c r="F122" s="704"/>
      <c r="G122" s="704"/>
      <c r="H122" s="704"/>
      <c r="I122" s="704"/>
    </row>
    <row r="123" spans="1:10" ht="42.75" customHeight="1" x14ac:dyDescent="0.25">
      <c r="A123" s="704" t="s">
        <v>489</v>
      </c>
      <c r="B123" s="704"/>
      <c r="C123" s="704"/>
      <c r="D123" s="704"/>
      <c r="E123" s="704"/>
      <c r="F123" s="704"/>
      <c r="G123" s="704"/>
      <c r="H123" s="704"/>
      <c r="I123" s="704"/>
    </row>
    <row r="124" spans="1:10" ht="40.5" customHeight="1" x14ac:dyDescent="0.25">
      <c r="A124" s="704" t="s">
        <v>490</v>
      </c>
      <c r="B124" s="704"/>
      <c r="C124" s="704"/>
      <c r="D124" s="704"/>
      <c r="E124" s="704"/>
      <c r="F124" s="704"/>
      <c r="G124" s="704"/>
      <c r="H124" s="704"/>
      <c r="I124" s="704"/>
    </row>
    <row r="125" spans="1:10" ht="40.950000000000003" customHeight="1" x14ac:dyDescent="0.25">
      <c r="A125" s="704" t="s">
        <v>491</v>
      </c>
      <c r="B125" s="704"/>
      <c r="C125" s="704"/>
      <c r="D125" s="704"/>
      <c r="E125" s="704"/>
      <c r="F125" s="704"/>
      <c r="G125" s="704"/>
      <c r="H125" s="704"/>
      <c r="I125" s="704"/>
    </row>
    <row r="126" spans="1:10" hidden="1" x14ac:dyDescent="0.25">
      <c r="A126" s="16"/>
      <c r="B126" s="16"/>
      <c r="C126" s="16"/>
      <c r="D126" s="16"/>
      <c r="E126" s="16"/>
      <c r="F126" s="16"/>
      <c r="G126" s="16"/>
    </row>
    <row r="127" spans="1:10" hidden="1" x14ac:dyDescent="0.25">
      <c r="G127" s="2"/>
    </row>
    <row r="128" spans="1:10" hidden="1" x14ac:dyDescent="0.25">
      <c r="A128" s="12" t="s">
        <v>492</v>
      </c>
      <c r="B128" s="10"/>
      <c r="C128" s="10"/>
      <c r="G128" s="2"/>
    </row>
    <row r="129" spans="1:11" hidden="1" x14ac:dyDescent="0.25">
      <c r="A129" s="704" t="s">
        <v>493</v>
      </c>
      <c r="B129" s="704"/>
      <c r="C129" s="704"/>
      <c r="D129" s="704"/>
      <c r="E129" s="704"/>
      <c r="F129" s="704"/>
      <c r="G129" s="704"/>
    </row>
    <row r="130" spans="1:11" hidden="1" x14ac:dyDescent="0.25">
      <c r="A130" t="s">
        <v>494</v>
      </c>
      <c r="G130" s="2"/>
    </row>
    <row r="131" spans="1:11" hidden="1" x14ac:dyDescent="0.25">
      <c r="A131" t="s">
        <v>495</v>
      </c>
      <c r="G131" s="2"/>
    </row>
    <row r="132" spans="1:11" hidden="1" x14ac:dyDescent="0.25">
      <c r="A132" t="s">
        <v>496</v>
      </c>
      <c r="G132" s="2"/>
    </row>
    <row r="133" spans="1:11" hidden="1" x14ac:dyDescent="0.25">
      <c r="A133" s="709" t="s">
        <v>497</v>
      </c>
      <c r="B133" s="709"/>
      <c r="C133" s="709"/>
      <c r="D133" s="709"/>
      <c r="E133" s="709"/>
      <c r="F133" s="709"/>
      <c r="G133" s="2"/>
    </row>
    <row r="134" spans="1:11" s="10" customFormat="1" hidden="1" x14ac:dyDescent="0.25">
      <c r="A134" t="s">
        <v>498</v>
      </c>
      <c r="B134"/>
      <c r="C134"/>
      <c r="D134"/>
      <c r="E134"/>
      <c r="F134"/>
      <c r="G134" s="2"/>
      <c r="H134"/>
      <c r="I134"/>
      <c r="J134"/>
    </row>
    <row r="135" spans="1:11" hidden="1" x14ac:dyDescent="0.25">
      <c r="A135" t="s">
        <v>499</v>
      </c>
      <c r="G135" s="2"/>
      <c r="K135" s="469"/>
    </row>
    <row r="136" spans="1:11" hidden="1" x14ac:dyDescent="0.25">
      <c r="A136" t="s">
        <v>500</v>
      </c>
      <c r="G136" s="2"/>
      <c r="K136" s="468"/>
    </row>
    <row r="137" spans="1:11" hidden="1" x14ac:dyDescent="0.25">
      <c r="A137" s="704" t="s">
        <v>501</v>
      </c>
      <c r="B137" s="704"/>
      <c r="C137" s="704"/>
      <c r="D137" s="704"/>
      <c r="E137" s="704"/>
      <c r="F137" s="704"/>
      <c r="G137" s="704"/>
      <c r="K137" s="468"/>
    </row>
    <row r="138" spans="1:11" x14ac:dyDescent="0.25">
      <c r="G138" s="2"/>
    </row>
    <row r="139" spans="1:11" hidden="1" x14ac:dyDescent="0.25">
      <c r="A139" s="85" t="s">
        <v>502</v>
      </c>
      <c r="G139" s="2"/>
    </row>
    <row r="140" spans="1:11" hidden="1" x14ac:dyDescent="0.25">
      <c r="A140" t="s">
        <v>503</v>
      </c>
      <c r="G140" s="2"/>
      <c r="J140" s="478" t="s">
        <v>504</v>
      </c>
    </row>
    <row r="141" spans="1:11" hidden="1" x14ac:dyDescent="0.25">
      <c r="G141" s="2"/>
    </row>
    <row r="142" spans="1:11" hidden="1" x14ac:dyDescent="0.25">
      <c r="A142" s="85" t="s">
        <v>505</v>
      </c>
      <c r="B142" s="85"/>
      <c r="C142" s="85"/>
      <c r="D142" s="85"/>
      <c r="G142" s="2"/>
    </row>
    <row r="143" spans="1:11" hidden="1" x14ac:dyDescent="0.25">
      <c r="A143" s="704" t="s">
        <v>506</v>
      </c>
      <c r="B143" s="704"/>
      <c r="C143" s="704"/>
      <c r="D143" s="704"/>
      <c r="E143" s="704"/>
      <c r="F143" s="704"/>
      <c r="G143" s="704"/>
    </row>
    <row r="144" spans="1:11" hidden="1" x14ac:dyDescent="0.25">
      <c r="A144" t="s">
        <v>507</v>
      </c>
      <c r="G144" s="2"/>
    </row>
    <row r="145" spans="1:9" x14ac:dyDescent="0.25">
      <c r="A145" s="12" t="s">
        <v>508</v>
      </c>
    </row>
    <row r="146" spans="1:9" ht="27" customHeight="1" x14ac:dyDescent="0.25">
      <c r="A146" s="704" t="s">
        <v>509</v>
      </c>
      <c r="B146" s="704"/>
      <c r="C146" s="704"/>
      <c r="D146" s="704"/>
      <c r="E146" s="704"/>
      <c r="F146" s="704"/>
      <c r="G146" s="704"/>
      <c r="H146" s="704"/>
      <c r="I146" s="704"/>
    </row>
    <row r="147" spans="1:9" ht="15" customHeight="1" x14ac:dyDescent="0.25">
      <c r="A147" t="s">
        <v>510</v>
      </c>
    </row>
    <row r="148" spans="1:9" x14ac:dyDescent="0.25">
      <c r="A148" t="s">
        <v>511</v>
      </c>
    </row>
    <row r="149" spans="1:9" hidden="1" x14ac:dyDescent="0.25"/>
    <row r="150" spans="1:9" ht="37.5" customHeight="1" x14ac:dyDescent="0.25">
      <c r="A150" s="704" t="s">
        <v>512</v>
      </c>
      <c r="B150" s="704"/>
      <c r="C150" s="704"/>
      <c r="D150" s="704"/>
      <c r="E150" s="704"/>
      <c r="F150" s="704"/>
      <c r="G150" s="704"/>
      <c r="H150" s="704"/>
      <c r="I150" s="704"/>
    </row>
    <row r="152" spans="1:9" x14ac:dyDescent="0.25">
      <c r="A152" s="12" t="s">
        <v>513</v>
      </c>
    </row>
    <row r="153" spans="1:9" x14ac:dyDescent="0.25">
      <c r="A153" t="s">
        <v>514</v>
      </c>
    </row>
    <row r="154" spans="1:9" x14ac:dyDescent="0.25">
      <c r="A154" t="s">
        <v>515</v>
      </c>
    </row>
    <row r="155" spans="1:9" x14ac:dyDescent="0.25">
      <c r="A155" t="s">
        <v>516</v>
      </c>
    </row>
    <row r="157" spans="1:9" hidden="1" x14ac:dyDescent="0.25">
      <c r="A157" s="85" t="s">
        <v>517</v>
      </c>
    </row>
    <row r="158" spans="1:9" hidden="1" x14ac:dyDescent="0.25">
      <c r="A158" s="704" t="s">
        <v>518</v>
      </c>
      <c r="B158" s="704"/>
      <c r="C158" s="704"/>
      <c r="D158" s="704"/>
      <c r="E158" s="704"/>
      <c r="F158" s="704"/>
      <c r="G158" s="704"/>
    </row>
    <row r="159" spans="1:9" x14ac:dyDescent="0.25">
      <c r="A159" s="85" t="s">
        <v>519</v>
      </c>
    </row>
    <row r="160" spans="1:9" ht="28.5" customHeight="1" x14ac:dyDescent="0.25">
      <c r="A160" s="711" t="s">
        <v>520</v>
      </c>
      <c r="B160" s="711"/>
      <c r="C160" s="711"/>
      <c r="D160" s="711"/>
      <c r="E160" s="711"/>
      <c r="F160" s="711"/>
      <c r="G160" s="711"/>
    </row>
    <row r="162" spans="1:12" hidden="1" x14ac:dyDescent="0.25">
      <c r="A162" s="12" t="s">
        <v>521</v>
      </c>
      <c r="B162" s="12"/>
      <c r="C162" s="12"/>
      <c r="D162" s="12"/>
      <c r="E162" s="12"/>
      <c r="F162" s="12"/>
      <c r="G162" s="12"/>
      <c r="H162" s="12"/>
      <c r="I162" s="12"/>
      <c r="J162" s="12"/>
    </row>
    <row r="163" spans="1:12" hidden="1" x14ac:dyDescent="0.25">
      <c r="A163" s="709" t="s">
        <v>522</v>
      </c>
      <c r="B163" s="709"/>
      <c r="C163" s="709"/>
      <c r="D163" s="709"/>
      <c r="E163" s="709"/>
      <c r="F163" s="468"/>
      <c r="G163" s="468"/>
      <c r="H163" s="468"/>
      <c r="I163" s="468"/>
      <c r="J163" s="468" t="s">
        <v>504</v>
      </c>
    </row>
    <row r="164" spans="1:12" hidden="1" x14ac:dyDescent="0.25">
      <c r="A164" s="709" t="s">
        <v>523</v>
      </c>
      <c r="B164" s="709"/>
      <c r="C164" s="709"/>
      <c r="D164" s="709"/>
      <c r="E164" s="709"/>
      <c r="F164" s="468"/>
      <c r="G164" s="468"/>
      <c r="H164" s="468"/>
      <c r="I164" s="468"/>
      <c r="J164" s="468"/>
    </row>
    <row r="165" spans="1:12" ht="39" hidden="1" customHeight="1" x14ac:dyDescent="0.25">
      <c r="A165" s="709" t="s">
        <v>524</v>
      </c>
      <c r="B165" s="709"/>
      <c r="C165" s="709"/>
      <c r="D165" s="709"/>
      <c r="E165" s="709"/>
      <c r="F165" s="468"/>
      <c r="G165" s="468"/>
      <c r="H165" s="468"/>
      <c r="I165" s="468"/>
      <c r="J165" s="468"/>
    </row>
    <row r="166" spans="1:12" hidden="1" x14ac:dyDescent="0.25"/>
    <row r="167" spans="1:12" x14ac:dyDescent="0.25">
      <c r="A167" s="12" t="s">
        <v>525</v>
      </c>
      <c r="K167" s="468"/>
      <c r="L167" s="468"/>
    </row>
    <row r="168" spans="1:12" hidden="1" x14ac:dyDescent="0.25">
      <c r="A168" s="12"/>
      <c r="K168" s="468"/>
      <c r="L168" s="468"/>
    </row>
    <row r="169" spans="1:12" x14ac:dyDescent="0.25">
      <c r="A169" t="s">
        <v>526</v>
      </c>
      <c r="K169" s="468"/>
      <c r="L169" s="468"/>
    </row>
    <row r="170" spans="1:12" x14ac:dyDescent="0.25">
      <c r="A170" t="s">
        <v>527</v>
      </c>
    </row>
    <row r="171" spans="1:12" x14ac:dyDescent="0.25">
      <c r="A171" t="s">
        <v>528</v>
      </c>
    </row>
    <row r="172" spans="1:12" ht="33" customHeight="1" x14ac:dyDescent="0.25">
      <c r="A172" s="704" t="s">
        <v>529</v>
      </c>
      <c r="B172" s="704"/>
      <c r="C172" s="704"/>
      <c r="D172" s="704"/>
      <c r="E172" s="704"/>
      <c r="F172" s="704"/>
      <c r="G172" s="704"/>
      <c r="H172" s="704"/>
      <c r="I172" s="704"/>
    </row>
    <row r="173" spans="1:12" x14ac:dyDescent="0.25">
      <c r="A173" t="s">
        <v>530</v>
      </c>
    </row>
    <row r="175" spans="1:12" x14ac:dyDescent="0.25">
      <c r="A175" s="12" t="s">
        <v>531</v>
      </c>
    </row>
    <row r="176" spans="1:12" x14ac:dyDescent="0.25">
      <c r="A176" t="s">
        <v>532</v>
      </c>
    </row>
    <row r="177" spans="1:11" x14ac:dyDescent="0.25">
      <c r="A177" t="s">
        <v>533</v>
      </c>
    </row>
    <row r="179" spans="1:11" hidden="1" x14ac:dyDescent="0.25">
      <c r="A179" s="12" t="s">
        <v>534</v>
      </c>
    </row>
    <row r="180" spans="1:11" hidden="1" x14ac:dyDescent="0.25">
      <c r="A180" s="12"/>
    </row>
    <row r="181" spans="1:11" hidden="1" x14ac:dyDescent="0.25">
      <c r="A181" s="708" t="s">
        <v>535</v>
      </c>
      <c r="B181" s="708"/>
      <c r="C181" s="708"/>
      <c r="D181" s="708"/>
      <c r="E181" s="708"/>
      <c r="F181" s="468"/>
      <c r="G181" s="468"/>
      <c r="H181" s="468"/>
      <c r="I181" s="468"/>
      <c r="J181" s="468"/>
    </row>
    <row r="182" spans="1:11" hidden="1" x14ac:dyDescent="0.25">
      <c r="A182" s="479"/>
      <c r="B182" s="468"/>
      <c r="C182" s="468"/>
      <c r="D182" s="468"/>
      <c r="E182" s="468"/>
      <c r="F182" s="468"/>
      <c r="G182" s="468"/>
      <c r="H182" s="468"/>
      <c r="I182" s="468"/>
      <c r="J182" s="468"/>
    </row>
    <row r="183" spans="1:11" x14ac:dyDescent="0.25">
      <c r="A183" s="12" t="s">
        <v>536</v>
      </c>
    </row>
    <row r="184" spans="1:11" x14ac:dyDescent="0.25">
      <c r="A184" t="s">
        <v>537</v>
      </c>
    </row>
    <row r="185" spans="1:11" ht="40.200000000000003" customHeight="1" x14ac:dyDescent="0.25">
      <c r="A185" s="705" t="s">
        <v>538</v>
      </c>
      <c r="B185" s="705"/>
      <c r="C185" s="705"/>
      <c r="D185" s="705"/>
      <c r="E185" s="705"/>
      <c r="F185" s="705"/>
      <c r="G185" s="705"/>
      <c r="H185" s="705"/>
      <c r="I185" s="705"/>
      <c r="J185" s="468"/>
    </row>
    <row r="187" spans="1:11" hidden="1" x14ac:dyDescent="0.25">
      <c r="A187" s="12" t="s">
        <v>539</v>
      </c>
      <c r="B187" s="10"/>
      <c r="C187" s="10"/>
      <c r="D187" s="10"/>
    </row>
    <row r="188" spans="1:11" hidden="1" x14ac:dyDescent="0.25">
      <c r="A188" s="709" t="s">
        <v>540</v>
      </c>
      <c r="B188" s="709"/>
      <c r="C188" s="709"/>
      <c r="D188" s="709"/>
      <c r="E188" s="709"/>
      <c r="F188" s="709"/>
      <c r="G188" s="709"/>
      <c r="H188" s="468"/>
      <c r="I188" s="468"/>
      <c r="J188" s="468"/>
    </row>
    <row r="189" spans="1:11" hidden="1" x14ac:dyDescent="0.25">
      <c r="A189" s="709" t="s">
        <v>541</v>
      </c>
      <c r="B189" s="709"/>
      <c r="C189" s="709"/>
      <c r="D189" s="709"/>
      <c r="E189" s="709"/>
      <c r="F189" s="709"/>
      <c r="G189" s="709"/>
      <c r="H189" s="468"/>
      <c r="I189" s="468"/>
      <c r="J189" s="468"/>
    </row>
    <row r="190" spans="1:11" hidden="1" x14ac:dyDescent="0.25">
      <c r="A190" s="705" t="s">
        <v>542</v>
      </c>
      <c r="B190" s="705"/>
      <c r="C190" s="705"/>
      <c r="D190" s="705"/>
      <c r="E190" s="705"/>
      <c r="F190" s="705"/>
      <c r="G190" s="705"/>
      <c r="H190" s="468"/>
      <c r="I190" s="468"/>
      <c r="J190" s="468"/>
      <c r="K190" s="468"/>
    </row>
    <row r="191" spans="1:11" hidden="1" x14ac:dyDescent="0.25">
      <c r="A191" s="705" t="s">
        <v>543</v>
      </c>
      <c r="B191" s="705"/>
      <c r="C191" s="705"/>
      <c r="D191" s="705"/>
      <c r="E191" s="705"/>
      <c r="F191" s="705"/>
      <c r="G191" s="705"/>
      <c r="H191" s="468"/>
      <c r="I191" s="468"/>
      <c r="J191" s="468"/>
      <c r="K191" s="468"/>
    </row>
    <row r="192" spans="1:11" hidden="1" x14ac:dyDescent="0.25">
      <c r="A192" s="705" t="s">
        <v>544</v>
      </c>
      <c r="B192" s="705"/>
      <c r="C192" s="705"/>
      <c r="D192" s="705"/>
      <c r="E192" s="705"/>
      <c r="F192" s="705"/>
      <c r="G192" s="705"/>
      <c r="H192" s="468"/>
      <c r="I192" s="468"/>
      <c r="J192" s="468"/>
    </row>
    <row r="193" spans="1:11" hidden="1" x14ac:dyDescent="0.25">
      <c r="A193" s="480"/>
      <c r="B193" s="480"/>
      <c r="C193" s="480"/>
      <c r="D193" s="480"/>
      <c r="E193" s="480"/>
      <c r="F193" s="480"/>
      <c r="G193" s="480"/>
      <c r="H193" s="468"/>
      <c r="I193" s="468"/>
      <c r="J193" s="468"/>
    </row>
    <row r="194" spans="1:11" x14ac:dyDescent="0.25">
      <c r="A194" s="710" t="s">
        <v>545</v>
      </c>
      <c r="B194" s="710"/>
      <c r="C194" s="710"/>
      <c r="D194" s="710"/>
      <c r="E194" s="710"/>
      <c r="F194" s="480"/>
      <c r="G194" s="480"/>
      <c r="H194" s="468"/>
      <c r="I194" s="468"/>
      <c r="J194" s="468"/>
    </row>
    <row r="195" spans="1:11" ht="51.75" customHeight="1" x14ac:dyDescent="0.25">
      <c r="A195" s="705" t="s">
        <v>546</v>
      </c>
      <c r="B195" s="705"/>
      <c r="C195" s="705"/>
      <c r="D195" s="705"/>
      <c r="E195" s="705"/>
      <c r="F195" s="705"/>
      <c r="G195" s="705"/>
      <c r="H195" s="705"/>
      <c r="I195" s="705"/>
      <c r="J195" s="468"/>
      <c r="K195" s="468"/>
    </row>
    <row r="196" spans="1:11" ht="30" customHeight="1" x14ac:dyDescent="0.25">
      <c r="A196" s="705" t="s">
        <v>547</v>
      </c>
      <c r="B196" s="705"/>
      <c r="C196" s="705"/>
      <c r="D196" s="705"/>
      <c r="E196" s="705"/>
      <c r="F196" s="705"/>
      <c r="G196" s="705"/>
      <c r="H196" s="705"/>
      <c r="I196" s="705"/>
      <c r="J196" s="468"/>
    </row>
    <row r="197" spans="1:11" ht="27.75" customHeight="1" x14ac:dyDescent="0.25">
      <c r="A197" s="705" t="s">
        <v>548</v>
      </c>
      <c r="B197" s="705"/>
      <c r="C197" s="705"/>
      <c r="D197" s="705"/>
      <c r="E197" s="705"/>
      <c r="F197" s="705"/>
      <c r="G197" s="705"/>
      <c r="H197" s="705"/>
      <c r="I197" s="705"/>
      <c r="J197" s="468"/>
    </row>
    <row r="198" spans="1:11" ht="26.25" customHeight="1" x14ac:dyDescent="0.25">
      <c r="A198" s="705" t="s">
        <v>549</v>
      </c>
      <c r="B198" s="705"/>
      <c r="C198" s="705"/>
      <c r="D198" s="705"/>
      <c r="E198" s="705"/>
      <c r="F198" s="705"/>
      <c r="G198" s="705"/>
      <c r="H198" s="705"/>
      <c r="I198" s="705"/>
      <c r="J198" s="468"/>
    </row>
    <row r="199" spans="1:11" x14ac:dyDescent="0.25">
      <c r="A199" s="705" t="s">
        <v>550</v>
      </c>
      <c r="B199" s="705"/>
      <c r="C199" s="705"/>
      <c r="D199" s="705"/>
      <c r="E199" s="705"/>
      <c r="F199" s="705"/>
      <c r="G199" s="705"/>
      <c r="H199" s="468"/>
      <c r="I199" s="468"/>
      <c r="J199" s="468"/>
      <c r="K199" s="468"/>
    </row>
    <row r="200" spans="1:11" x14ac:dyDescent="0.25">
      <c r="A200" s="480"/>
      <c r="B200" s="480"/>
      <c r="C200" s="480"/>
      <c r="D200" s="480"/>
      <c r="E200" s="480"/>
      <c r="F200" s="480"/>
      <c r="G200" s="480"/>
      <c r="H200" s="468"/>
      <c r="I200" s="468"/>
      <c r="J200" s="468"/>
      <c r="K200" s="468"/>
    </row>
    <row r="201" spans="1:11" x14ac:dyDescent="0.25">
      <c r="A201" s="481" t="s">
        <v>551</v>
      </c>
      <c r="B201" s="10"/>
      <c r="K201" s="468"/>
    </row>
    <row r="202" spans="1:11" x14ac:dyDescent="0.25">
      <c r="A202" t="s">
        <v>552</v>
      </c>
    </row>
    <row r="203" spans="1:11" x14ac:dyDescent="0.25">
      <c r="A203" t="s">
        <v>553</v>
      </c>
    </row>
    <row r="204" spans="1:11" x14ac:dyDescent="0.25">
      <c r="A204" s="27" t="s">
        <v>554</v>
      </c>
      <c r="B204" s="27"/>
    </row>
    <row r="205" spans="1:11" x14ac:dyDescent="0.25">
      <c r="A205" t="s">
        <v>555</v>
      </c>
    </row>
    <row r="206" spans="1:11" x14ac:dyDescent="0.25">
      <c r="A206" t="s">
        <v>556</v>
      </c>
    </row>
    <row r="207" spans="1:11" x14ac:dyDescent="0.25">
      <c r="A207" t="s">
        <v>557</v>
      </c>
    </row>
    <row r="208" spans="1:11" x14ac:dyDescent="0.25">
      <c r="A208" t="s">
        <v>558</v>
      </c>
    </row>
    <row r="209" spans="1:5" x14ac:dyDescent="0.25">
      <c r="A209" t="s">
        <v>559</v>
      </c>
    </row>
    <row r="210" spans="1:5" x14ac:dyDescent="0.25">
      <c r="A210" t="s">
        <v>560</v>
      </c>
    </row>
    <row r="211" spans="1:5" x14ac:dyDescent="0.25">
      <c r="A211" t="s">
        <v>561</v>
      </c>
    </row>
    <row r="212" spans="1:5" x14ac:dyDescent="0.25">
      <c r="A212" s="27" t="s">
        <v>562</v>
      </c>
    </row>
    <row r="213" spans="1:5" x14ac:dyDescent="0.25">
      <c r="A213" t="s">
        <v>563</v>
      </c>
    </row>
    <row r="214" spans="1:5" x14ac:dyDescent="0.25">
      <c r="A214" t="s">
        <v>564</v>
      </c>
    </row>
    <row r="215" spans="1:5" x14ac:dyDescent="0.25">
      <c r="A215" t="s">
        <v>565</v>
      </c>
    </row>
    <row r="216" spans="1:5" x14ac:dyDescent="0.25">
      <c r="A216" t="s">
        <v>566</v>
      </c>
    </row>
    <row r="217" spans="1:5" x14ac:dyDescent="0.25">
      <c r="A217" t="s">
        <v>567</v>
      </c>
    </row>
    <row r="218" spans="1:5" x14ac:dyDescent="0.25">
      <c r="A218" t="s">
        <v>568</v>
      </c>
    </row>
    <row r="219" spans="1:5" x14ac:dyDescent="0.25">
      <c r="A219" t="s">
        <v>569</v>
      </c>
    </row>
    <row r="220" spans="1:5" x14ac:dyDescent="0.25">
      <c r="A220" s="706" t="s">
        <v>570</v>
      </c>
      <c r="B220" s="706"/>
      <c r="C220" s="706"/>
      <c r="D220" s="706"/>
      <c r="E220" s="706"/>
    </row>
    <row r="221" spans="1:5" x14ac:dyDescent="0.25">
      <c r="A221" s="706"/>
      <c r="B221" s="706"/>
      <c r="C221" s="706"/>
      <c r="D221" s="706"/>
      <c r="E221" s="706"/>
    </row>
    <row r="222" spans="1:5" x14ac:dyDescent="0.25">
      <c r="A222" t="s">
        <v>571</v>
      </c>
    </row>
    <row r="223" spans="1:5" x14ac:dyDescent="0.25">
      <c r="A223" t="s">
        <v>572</v>
      </c>
    </row>
    <row r="224" spans="1:5" x14ac:dyDescent="0.25">
      <c r="A224" t="s">
        <v>573</v>
      </c>
    </row>
    <row r="225" spans="1:7" x14ac:dyDescent="0.25">
      <c r="A225" t="s">
        <v>574</v>
      </c>
    </row>
    <row r="226" spans="1:7" x14ac:dyDescent="0.25">
      <c r="A226" t="s">
        <v>575</v>
      </c>
    </row>
    <row r="227" spans="1:7" x14ac:dyDescent="0.25">
      <c r="A227" t="s">
        <v>576</v>
      </c>
    </row>
    <row r="229" spans="1:7" x14ac:dyDescent="0.25">
      <c r="A229" s="12" t="s">
        <v>577</v>
      </c>
    </row>
    <row r="230" spans="1:7" ht="38.25" customHeight="1" x14ac:dyDescent="0.25">
      <c r="A230" s="704" t="s">
        <v>578</v>
      </c>
      <c r="B230" s="704"/>
      <c r="C230" s="704"/>
      <c r="D230" s="704"/>
      <c r="E230" s="704"/>
      <c r="F230" s="704"/>
      <c r="G230" s="704"/>
    </row>
    <row r="231" spans="1:7" x14ac:dyDescent="0.25">
      <c r="A231" t="s">
        <v>579</v>
      </c>
    </row>
    <row r="232" spans="1:7" ht="27" customHeight="1" x14ac:dyDescent="0.25">
      <c r="A232" s="707" t="s">
        <v>580</v>
      </c>
      <c r="B232" s="707"/>
      <c r="C232" s="707"/>
      <c r="D232" s="707"/>
      <c r="E232" s="707"/>
      <c r="F232" s="707"/>
      <c r="G232" s="707"/>
    </row>
    <row r="233" spans="1:7" x14ac:dyDescent="0.25">
      <c r="A233" t="s">
        <v>581</v>
      </c>
    </row>
    <row r="234" spans="1:7" x14ac:dyDescent="0.25">
      <c r="A234" t="s">
        <v>582</v>
      </c>
    </row>
    <row r="235" spans="1:7" ht="25.5" customHeight="1" x14ac:dyDescent="0.25">
      <c r="A235" s="704" t="s">
        <v>583</v>
      </c>
      <c r="B235" s="704"/>
      <c r="C235" s="704"/>
      <c r="D235" s="704"/>
      <c r="E235" s="704"/>
      <c r="F235" s="704"/>
      <c r="G235" s="704"/>
    </row>
    <row r="236" spans="1:7" ht="26.25" customHeight="1" x14ac:dyDescent="0.25">
      <c r="A236" s="704" t="s">
        <v>584</v>
      </c>
      <c r="B236" s="704"/>
      <c r="C236" s="704"/>
      <c r="D236" s="704"/>
      <c r="E236" s="704"/>
      <c r="F236" s="704"/>
      <c r="G236" s="704"/>
    </row>
    <row r="237" spans="1:7" ht="27" customHeight="1" x14ac:dyDescent="0.25">
      <c r="A237" s="707" t="s">
        <v>585</v>
      </c>
      <c r="B237" s="707"/>
      <c r="C237" s="707"/>
      <c r="D237" s="707"/>
      <c r="E237" s="707"/>
      <c r="F237" s="707"/>
      <c r="G237" s="707"/>
    </row>
    <row r="238" spans="1:7" x14ac:dyDescent="0.25">
      <c r="A238" t="s">
        <v>586</v>
      </c>
    </row>
    <row r="239" spans="1:7" x14ac:dyDescent="0.25">
      <c r="A239" t="s">
        <v>587</v>
      </c>
    </row>
    <row r="240" spans="1:7" ht="27" customHeight="1" x14ac:dyDescent="0.25">
      <c r="A240" s="704" t="s">
        <v>588</v>
      </c>
      <c r="B240" s="704"/>
      <c r="C240" s="704"/>
      <c r="D240" s="704"/>
      <c r="E240" s="704"/>
      <c r="F240" s="704"/>
      <c r="G240" s="704"/>
    </row>
    <row r="241" spans="1:10" ht="29.4" customHeight="1" x14ac:dyDescent="0.25">
      <c r="A241" s="704" t="s">
        <v>589</v>
      </c>
      <c r="B241" s="704"/>
      <c r="C241" s="704"/>
      <c r="D241" s="704"/>
      <c r="E241" s="704"/>
      <c r="F241" s="704"/>
      <c r="G241" s="704"/>
      <c r="H241" s="704"/>
      <c r="I241" s="704"/>
    </row>
    <row r="242" spans="1:10" ht="1.2" hidden="1" customHeight="1" x14ac:dyDescent="0.25"/>
    <row r="243" spans="1:10" x14ac:dyDescent="0.25">
      <c r="A243" t="s">
        <v>590</v>
      </c>
    </row>
    <row r="244" spans="1:10" ht="15" customHeight="1" x14ac:dyDescent="0.25">
      <c r="A244" t="s">
        <v>591</v>
      </c>
    </row>
    <row r="246" spans="1:10" x14ac:dyDescent="0.25">
      <c r="A246" s="85" t="s">
        <v>592</v>
      </c>
    </row>
    <row r="247" spans="1:10" ht="27.75" customHeight="1" x14ac:dyDescent="0.25">
      <c r="A247" s="704" t="s">
        <v>593</v>
      </c>
      <c r="B247" s="704"/>
      <c r="C247" s="704"/>
      <c r="D247" s="704"/>
      <c r="E247" s="704"/>
      <c r="F247" s="704"/>
      <c r="G247" s="704"/>
    </row>
    <row r="248" spans="1:10" ht="26.25" customHeight="1" x14ac:dyDescent="0.25">
      <c r="A248" s="704" t="s">
        <v>594</v>
      </c>
      <c r="B248" s="704"/>
      <c r="C248" s="704"/>
      <c r="D248" s="704"/>
      <c r="E248" s="704"/>
      <c r="F248" s="704"/>
      <c r="G248" s="704"/>
      <c r="H248" s="117"/>
      <c r="I248" s="117"/>
      <c r="J248" s="117"/>
    </row>
    <row r="249" spans="1:10" x14ac:dyDescent="0.25">
      <c r="A249" t="s">
        <v>595</v>
      </c>
    </row>
    <row r="250" spans="1:10" ht="26.25" customHeight="1" x14ac:dyDescent="0.25">
      <c r="A250" s="704" t="s">
        <v>596</v>
      </c>
      <c r="B250" s="704"/>
      <c r="C250" s="704"/>
      <c r="D250" s="704"/>
      <c r="E250" s="704"/>
      <c r="F250" s="704"/>
      <c r="G250" s="704"/>
    </row>
    <row r="251" spans="1:10" x14ac:dyDescent="0.25">
      <c r="A251" t="s">
        <v>597</v>
      </c>
    </row>
    <row r="252" spans="1:10" ht="37.5" customHeight="1" x14ac:dyDescent="0.25">
      <c r="A252" s="704" t="s">
        <v>598</v>
      </c>
      <c r="B252" s="704"/>
      <c r="C252" s="704"/>
      <c r="D252" s="704"/>
      <c r="E252" s="704"/>
      <c r="F252" s="704"/>
      <c r="G252" s="704"/>
    </row>
    <row r="253" spans="1:10" ht="13.5" customHeight="1" x14ac:dyDescent="0.25">
      <c r="A253" t="s">
        <v>599</v>
      </c>
    </row>
    <row r="254" spans="1:10" x14ac:dyDescent="0.25">
      <c r="A254" t="s">
        <v>600</v>
      </c>
    </row>
    <row r="255" spans="1:10" ht="28.5" customHeight="1" x14ac:dyDescent="0.25">
      <c r="A255" s="704" t="s">
        <v>601</v>
      </c>
      <c r="B255" s="704"/>
      <c r="C255" s="704"/>
      <c r="D255" s="704"/>
      <c r="E255" s="704"/>
      <c r="F255" s="704"/>
      <c r="G255" s="704"/>
    </row>
    <row r="256" spans="1:10" ht="26.25" customHeight="1" x14ac:dyDescent="0.25">
      <c r="A256" s="704" t="s">
        <v>602</v>
      </c>
      <c r="B256" s="704"/>
      <c r="C256" s="704"/>
      <c r="D256" s="704"/>
      <c r="E256" s="704"/>
      <c r="F256" s="704"/>
      <c r="G256" s="704"/>
    </row>
    <row r="258" spans="1:9" x14ac:dyDescent="0.25">
      <c r="A258" s="115" t="s">
        <v>603</v>
      </c>
      <c r="B258" s="115"/>
      <c r="C258" s="115"/>
      <c r="D258" s="115"/>
      <c r="E258" s="115"/>
      <c r="F258" s="115"/>
      <c r="G258" s="482"/>
      <c r="H258" s="483"/>
      <c r="I258" s="484"/>
    </row>
    <row r="259" spans="1:9" x14ac:dyDescent="0.25">
      <c r="A259" s="115"/>
      <c r="B259" s="115"/>
      <c r="C259" s="115"/>
      <c r="D259" s="115"/>
      <c r="E259" s="115"/>
      <c r="F259" s="115"/>
      <c r="G259" s="482"/>
      <c r="H259" s="483"/>
      <c r="I259" s="484"/>
    </row>
    <row r="260" spans="1:9" x14ac:dyDescent="0.25">
      <c r="A260" s="703" t="s">
        <v>604</v>
      </c>
      <c r="B260" s="703"/>
      <c r="C260" s="703"/>
      <c r="D260" s="703"/>
      <c r="E260" s="703"/>
      <c r="F260" s="703"/>
      <c r="G260" s="703"/>
      <c r="H260" s="703"/>
      <c r="I260" s="703"/>
    </row>
    <row r="261" spans="1:9" ht="30.6" customHeight="1" x14ac:dyDescent="0.25">
      <c r="A261" s="703" t="s">
        <v>605</v>
      </c>
      <c r="B261" s="703"/>
      <c r="C261" s="703"/>
      <c r="D261" s="703"/>
      <c r="E261" s="703"/>
      <c r="F261" s="703"/>
      <c r="G261" s="703"/>
      <c r="H261" s="703"/>
      <c r="I261" s="703"/>
    </row>
    <row r="262" spans="1:9" ht="31.2" customHeight="1" x14ac:dyDescent="0.25">
      <c r="A262" s="703" t="s">
        <v>606</v>
      </c>
      <c r="B262" s="703"/>
      <c r="C262" s="703"/>
      <c r="D262" s="703"/>
      <c r="E262" s="703"/>
      <c r="F262" s="703"/>
      <c r="G262" s="703"/>
      <c r="H262" s="703"/>
      <c r="I262" s="703"/>
    </row>
    <row r="263" spans="1:9" ht="9" customHeight="1" x14ac:dyDescent="0.25">
      <c r="A263" s="485"/>
      <c r="B263" s="485"/>
      <c r="C263" s="485"/>
      <c r="D263" s="485"/>
      <c r="E263" s="485"/>
      <c r="F263" s="485"/>
      <c r="G263" s="485"/>
      <c r="H263" s="485"/>
      <c r="I263" s="485"/>
    </row>
    <row r="264" spans="1:9" x14ac:dyDescent="0.25">
      <c r="A264" s="703" t="s">
        <v>607</v>
      </c>
      <c r="B264" s="703"/>
      <c r="C264" s="703"/>
      <c r="D264" s="703"/>
      <c r="E264" s="703"/>
      <c r="F264" s="703"/>
      <c r="G264" s="703"/>
      <c r="H264" s="703"/>
      <c r="I264" s="703"/>
    </row>
    <row r="265" spans="1:9" ht="28.95" customHeight="1" x14ac:dyDescent="0.25">
      <c r="A265" s="703" t="s">
        <v>608</v>
      </c>
      <c r="B265" s="703"/>
      <c r="C265" s="703"/>
      <c r="D265" s="703"/>
      <c r="E265" s="703"/>
      <c r="F265" s="703"/>
      <c r="G265" s="703"/>
      <c r="H265" s="703"/>
      <c r="I265" s="703"/>
    </row>
    <row r="266" spans="1:9" ht="6" customHeight="1" thickBot="1" x14ac:dyDescent="0.3">
      <c r="A266" s="460"/>
      <c r="B266" s="460"/>
      <c r="C266" s="460"/>
      <c r="D266" s="460"/>
      <c r="E266" s="460"/>
      <c r="F266" s="460"/>
      <c r="G266" s="460"/>
      <c r="H266" s="460"/>
      <c r="I266" s="460"/>
    </row>
    <row r="267" spans="1:9" x14ac:dyDescent="0.25">
      <c r="A267" s="486"/>
      <c r="B267" s="487"/>
      <c r="C267" s="487"/>
      <c r="D267" s="486" t="s">
        <v>609</v>
      </c>
      <c r="E267" s="488" t="s">
        <v>610</v>
      </c>
      <c r="F267" s="489" t="s">
        <v>611</v>
      </c>
      <c r="I267" s="484"/>
    </row>
    <row r="268" spans="1:9" ht="13.8" thickBot="1" x14ac:dyDescent="0.3">
      <c r="A268" s="490" t="s">
        <v>612</v>
      </c>
      <c r="B268" s="491"/>
      <c r="C268" s="491"/>
      <c r="D268" s="490" t="s">
        <v>613</v>
      </c>
      <c r="E268" s="492" t="s">
        <v>613</v>
      </c>
      <c r="F268" s="493" t="s">
        <v>614</v>
      </c>
      <c r="I268" s="484"/>
    </row>
    <row r="269" spans="1:9" ht="13.8" thickBot="1" x14ac:dyDescent="0.3">
      <c r="A269" s="494" t="s">
        <v>615</v>
      </c>
      <c r="B269" s="495"/>
      <c r="C269" s="495"/>
      <c r="D269" s="494"/>
      <c r="E269" s="496"/>
      <c r="F269" s="497"/>
      <c r="I269" s="484"/>
    </row>
    <row r="270" spans="1:9" x14ac:dyDescent="0.25">
      <c r="A270" s="498" t="s">
        <v>138</v>
      </c>
      <c r="B270" s="499"/>
      <c r="C270" s="499"/>
      <c r="D270" s="498">
        <v>13307</v>
      </c>
      <c r="E270" s="500">
        <v>0</v>
      </c>
      <c r="F270" s="501">
        <v>13307</v>
      </c>
      <c r="I270" s="484"/>
    </row>
    <row r="271" spans="1:9" x14ac:dyDescent="0.25">
      <c r="A271" s="498" t="s">
        <v>616</v>
      </c>
      <c r="B271" s="499"/>
      <c r="C271" s="499"/>
      <c r="D271" s="498">
        <v>1560</v>
      </c>
      <c r="E271" s="500">
        <v>14867</v>
      </c>
      <c r="F271" s="501">
        <v>14867</v>
      </c>
      <c r="I271" s="484"/>
    </row>
    <row r="272" spans="1:9" ht="13.8" thickBot="1" x14ac:dyDescent="0.3">
      <c r="A272" s="498"/>
      <c r="B272" s="502"/>
      <c r="C272" s="502"/>
      <c r="D272" s="503"/>
      <c r="E272" s="504"/>
      <c r="F272" s="501"/>
      <c r="I272" s="484"/>
    </row>
    <row r="273" spans="1:9" ht="13.8" thickBot="1" x14ac:dyDescent="0.3">
      <c r="A273" s="494" t="s">
        <v>617</v>
      </c>
      <c r="B273" s="495"/>
      <c r="C273" s="495"/>
      <c r="D273" s="494"/>
      <c r="E273" s="496"/>
      <c r="F273" s="497"/>
      <c r="I273" s="484"/>
    </row>
    <row r="274" spans="1:9" ht="13.2" customHeight="1" x14ac:dyDescent="0.25">
      <c r="A274" s="505" t="s">
        <v>618</v>
      </c>
      <c r="B274" s="506"/>
      <c r="C274" s="506"/>
      <c r="D274" s="503">
        <v>231276</v>
      </c>
      <c r="E274" s="500">
        <v>231334</v>
      </c>
      <c r="F274" s="501">
        <v>58</v>
      </c>
      <c r="I274" s="484"/>
    </row>
    <row r="275" spans="1:9" x14ac:dyDescent="0.25">
      <c r="A275" s="498" t="s">
        <v>619</v>
      </c>
      <c r="B275" s="499"/>
      <c r="C275" s="499"/>
      <c r="D275" s="498">
        <v>58</v>
      </c>
      <c r="E275" s="507">
        <v>0</v>
      </c>
      <c r="F275" s="501">
        <v>58</v>
      </c>
      <c r="I275" s="484"/>
    </row>
    <row r="276" spans="1:9" ht="13.8" thickBot="1" x14ac:dyDescent="0.3">
      <c r="A276" s="490"/>
      <c r="B276" s="491"/>
      <c r="C276" s="491"/>
      <c r="D276" s="490"/>
      <c r="E276" s="492"/>
      <c r="F276" s="508"/>
      <c r="I276" s="484"/>
    </row>
    <row r="277" spans="1:9" x14ac:dyDescent="0.25">
      <c r="A277" s="115"/>
      <c r="B277" s="115"/>
      <c r="C277" s="115"/>
      <c r="D277" s="115"/>
      <c r="E277" s="115"/>
      <c r="F277" s="115"/>
      <c r="G277" s="482"/>
      <c r="H277" s="483"/>
      <c r="I277" s="484"/>
    </row>
    <row r="278" spans="1:9" x14ac:dyDescent="0.25">
      <c r="A278" s="113" t="s">
        <v>620</v>
      </c>
      <c r="B278" s="115"/>
      <c r="C278" s="115"/>
      <c r="D278" s="115"/>
      <c r="E278" s="115"/>
      <c r="F278" s="115"/>
      <c r="G278" s="509"/>
      <c r="H278" s="510"/>
      <c r="I278" s="509"/>
    </row>
  </sheetData>
  <mergeCells count="74">
    <mergeCell ref="A8:G8"/>
    <mergeCell ref="A9:G9"/>
    <mergeCell ref="A25:E26"/>
    <mergeCell ref="A27:G27"/>
    <mergeCell ref="A31:E31"/>
    <mergeCell ref="A113:G113"/>
    <mergeCell ref="H32:J32"/>
    <mergeCell ref="A33:G33"/>
    <mergeCell ref="A68:B68"/>
    <mergeCell ref="C68:D68"/>
    <mergeCell ref="A86:G86"/>
    <mergeCell ref="H86:J86"/>
    <mergeCell ref="A32:G32"/>
    <mergeCell ref="A105:E105"/>
    <mergeCell ref="A106:G106"/>
    <mergeCell ref="A108:E108"/>
    <mergeCell ref="A109:E109"/>
    <mergeCell ref="A112:I112"/>
    <mergeCell ref="A125:I125"/>
    <mergeCell ref="A114:G114"/>
    <mergeCell ref="A115:G115"/>
    <mergeCell ref="A116:I116"/>
    <mergeCell ref="A117:I117"/>
    <mergeCell ref="A118:I118"/>
    <mergeCell ref="A119:I119"/>
    <mergeCell ref="A120:I120"/>
    <mergeCell ref="A121:I121"/>
    <mergeCell ref="A122:I122"/>
    <mergeCell ref="A123:I123"/>
    <mergeCell ref="A124:I124"/>
    <mergeCell ref="A172:I172"/>
    <mergeCell ref="A129:G129"/>
    <mergeCell ref="A133:F133"/>
    <mergeCell ref="A137:G137"/>
    <mergeCell ref="A143:G143"/>
    <mergeCell ref="A146:I146"/>
    <mergeCell ref="A150:I150"/>
    <mergeCell ref="A158:G158"/>
    <mergeCell ref="A160:G160"/>
    <mergeCell ref="A163:E163"/>
    <mergeCell ref="A164:E164"/>
    <mergeCell ref="A165:E165"/>
    <mergeCell ref="A198:I198"/>
    <mergeCell ref="A181:E181"/>
    <mergeCell ref="A185:I185"/>
    <mergeCell ref="A188:G188"/>
    <mergeCell ref="A189:G189"/>
    <mergeCell ref="A190:G190"/>
    <mergeCell ref="A191:G191"/>
    <mergeCell ref="A192:G192"/>
    <mergeCell ref="A194:E194"/>
    <mergeCell ref="A195:I195"/>
    <mergeCell ref="A196:I196"/>
    <mergeCell ref="A197:I197"/>
    <mergeCell ref="A250:G250"/>
    <mergeCell ref="A199:G199"/>
    <mergeCell ref="A220:E221"/>
    <mergeCell ref="A230:G230"/>
    <mergeCell ref="A232:G232"/>
    <mergeCell ref="A235:G235"/>
    <mergeCell ref="A236:G236"/>
    <mergeCell ref="A237:G237"/>
    <mergeCell ref="A240:G240"/>
    <mergeCell ref="A241:I241"/>
    <mergeCell ref="A247:G247"/>
    <mergeCell ref="A248:G248"/>
    <mergeCell ref="A264:I264"/>
    <mergeCell ref="A265:I265"/>
    <mergeCell ref="A252:G252"/>
    <mergeCell ref="A255:G255"/>
    <mergeCell ref="A256:G256"/>
    <mergeCell ref="A260:I260"/>
    <mergeCell ref="A261:I261"/>
    <mergeCell ref="A262:I26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26"/>
  <sheetViews>
    <sheetView view="pageBreakPreview" topLeftCell="A4" zoomScaleSheetLayoutView="100" workbookViewId="0">
      <selection activeCell="J37" sqref="J37"/>
    </sheetView>
  </sheetViews>
  <sheetFormatPr defaultRowHeight="13.2" x14ac:dyDescent="0.25"/>
  <cols>
    <col min="1" max="1" width="10.109375" customWidth="1"/>
    <col min="2" max="2" width="5.88671875" customWidth="1"/>
    <col min="3" max="3" width="6" customWidth="1"/>
    <col min="4" max="4" width="12.6640625" customWidth="1"/>
    <col min="5" max="5" width="10.109375" customWidth="1"/>
    <col min="6" max="6" width="12.109375" customWidth="1"/>
    <col min="7" max="7" width="10.33203125" customWidth="1"/>
    <col min="8" max="8" width="6.88671875" customWidth="1"/>
    <col min="9" max="9" width="10.44140625" customWidth="1"/>
  </cols>
  <sheetData>
    <row r="1" spans="1:9" ht="17.399999999999999" x14ac:dyDescent="0.3">
      <c r="A1" s="535" t="s">
        <v>28</v>
      </c>
      <c r="B1" s="535"/>
      <c r="C1" s="535"/>
      <c r="D1" s="535"/>
      <c r="E1" s="535"/>
      <c r="F1" s="535"/>
      <c r="G1" s="535"/>
      <c r="H1" s="535"/>
      <c r="I1" s="2"/>
    </row>
    <row r="2" spans="1:9" ht="15.6" x14ac:dyDescent="0.3">
      <c r="E2" s="8"/>
      <c r="F2" s="8"/>
      <c r="I2" s="2"/>
    </row>
    <row r="3" spans="1:9" x14ac:dyDescent="0.25">
      <c r="H3" s="9" t="s">
        <v>29</v>
      </c>
      <c r="I3" s="2"/>
    </row>
    <row r="4" spans="1:9" x14ac:dyDescent="0.25">
      <c r="H4" s="9"/>
      <c r="I4" s="2"/>
    </row>
    <row r="5" spans="1:9" x14ac:dyDescent="0.25">
      <c r="A5" s="10"/>
      <c r="H5" s="11"/>
      <c r="I5" s="2"/>
    </row>
    <row r="6" spans="1:9" x14ac:dyDescent="0.25">
      <c r="H6" s="11"/>
      <c r="I6" s="2"/>
    </row>
    <row r="7" spans="1:9" x14ac:dyDescent="0.25">
      <c r="A7" s="10"/>
      <c r="B7" s="10"/>
      <c r="C7" s="10"/>
      <c r="D7" s="10"/>
      <c r="E7" s="10"/>
      <c r="F7" s="10"/>
      <c r="G7" s="10"/>
      <c r="H7" s="11"/>
      <c r="I7" s="13"/>
    </row>
    <row r="8" spans="1:9" x14ac:dyDescent="0.25">
      <c r="A8" s="233" t="s">
        <v>12</v>
      </c>
      <c r="H8" s="11">
        <v>3</v>
      </c>
      <c r="I8" s="13"/>
    </row>
    <row r="9" spans="1:9" x14ac:dyDescent="0.25">
      <c r="A9" s="10"/>
      <c r="B9" s="10"/>
      <c r="C9" s="10"/>
      <c r="D9" s="10"/>
      <c r="E9" s="10"/>
      <c r="F9" s="10"/>
      <c r="G9" s="10"/>
      <c r="H9" s="11"/>
      <c r="I9" s="13"/>
    </row>
    <row r="10" spans="1:9" x14ac:dyDescent="0.25">
      <c r="A10" s="12" t="s">
        <v>30</v>
      </c>
      <c r="B10" s="10"/>
      <c r="C10" s="10"/>
      <c r="D10" s="10"/>
      <c r="E10" s="10"/>
      <c r="F10" s="10"/>
      <c r="G10" s="10"/>
      <c r="H10" s="11"/>
      <c r="I10" s="13"/>
    </row>
    <row r="11" spans="1:9" x14ac:dyDescent="0.25">
      <c r="A11" s="10"/>
      <c r="B11" s="10"/>
      <c r="C11" s="10"/>
      <c r="D11" s="10"/>
      <c r="E11" s="10"/>
      <c r="F11" s="10"/>
      <c r="G11" s="10"/>
      <c r="H11" s="11"/>
      <c r="I11" s="13"/>
    </row>
    <row r="12" spans="1:9" x14ac:dyDescent="0.25">
      <c r="A12" s="10" t="s">
        <v>31</v>
      </c>
      <c r="B12" s="10" t="s">
        <v>32</v>
      </c>
      <c r="C12" s="10"/>
      <c r="D12" s="10"/>
      <c r="E12" s="10"/>
      <c r="F12" s="10"/>
      <c r="G12" s="10"/>
      <c r="H12" s="11">
        <v>4</v>
      </c>
      <c r="I12" s="13"/>
    </row>
    <row r="13" spans="1:9" x14ac:dyDescent="0.25">
      <c r="A13" s="10"/>
      <c r="B13" s="10"/>
      <c r="C13" s="10"/>
      <c r="D13" s="10"/>
      <c r="E13" s="10"/>
      <c r="F13" s="10"/>
      <c r="G13" s="10"/>
      <c r="H13" s="11"/>
      <c r="I13" s="13"/>
    </row>
    <row r="14" spans="1:9" x14ac:dyDescent="0.25">
      <c r="A14" s="10"/>
      <c r="B14" s="10" t="s">
        <v>33</v>
      </c>
      <c r="C14" s="10"/>
      <c r="D14" s="10"/>
      <c r="E14" s="10"/>
      <c r="F14" s="10"/>
      <c r="G14" s="10"/>
      <c r="H14" s="9">
        <v>5</v>
      </c>
      <c r="I14" s="13"/>
    </row>
    <row r="15" spans="1:9" x14ac:dyDescent="0.25">
      <c r="A15" s="10"/>
      <c r="B15" s="10"/>
      <c r="C15" s="10"/>
      <c r="D15" s="10"/>
      <c r="E15" s="10"/>
      <c r="F15" s="10"/>
      <c r="G15" s="10"/>
      <c r="H15" s="9"/>
      <c r="I15" s="13"/>
    </row>
    <row r="16" spans="1:9" x14ac:dyDescent="0.25">
      <c r="A16" s="10" t="s">
        <v>24</v>
      </c>
      <c r="B16" s="10"/>
      <c r="C16" s="10"/>
      <c r="D16" s="10"/>
      <c r="E16" s="10"/>
      <c r="F16" s="10"/>
      <c r="G16" s="10"/>
      <c r="H16" s="9">
        <v>6</v>
      </c>
      <c r="I16" s="13"/>
    </row>
    <row r="17" spans="1:9" x14ac:dyDescent="0.25">
      <c r="A17" s="10"/>
      <c r="B17" s="10"/>
      <c r="C17" s="10"/>
      <c r="D17" s="10"/>
      <c r="E17" s="10"/>
      <c r="F17" s="10"/>
      <c r="G17" s="10"/>
      <c r="H17" s="9"/>
      <c r="I17" s="13"/>
    </row>
    <row r="18" spans="1:9" hidden="1" x14ac:dyDescent="0.25">
      <c r="A18" s="10" t="s">
        <v>34</v>
      </c>
      <c r="B18" s="10"/>
      <c r="C18" s="10"/>
      <c r="D18" s="10"/>
      <c r="E18" s="10"/>
      <c r="F18" s="10"/>
      <c r="G18" s="10"/>
      <c r="H18" s="9">
        <v>8</v>
      </c>
      <c r="I18" s="13"/>
    </row>
    <row r="19" spans="1:9" hidden="1" x14ac:dyDescent="0.25">
      <c r="A19" s="10"/>
      <c r="B19" s="10"/>
      <c r="C19" s="10"/>
      <c r="D19" s="10"/>
      <c r="E19" s="10"/>
      <c r="F19" s="10"/>
      <c r="G19" s="10"/>
      <c r="H19" s="9"/>
      <c r="I19" s="13"/>
    </row>
    <row r="20" spans="1:9" hidden="1" x14ac:dyDescent="0.25">
      <c r="A20" s="10" t="s">
        <v>35</v>
      </c>
      <c r="B20" s="10"/>
      <c r="C20" s="10"/>
      <c r="D20" s="10"/>
      <c r="E20" s="10"/>
      <c r="F20" s="10"/>
      <c r="G20" s="10"/>
      <c r="H20" s="9">
        <v>9</v>
      </c>
      <c r="I20" s="13"/>
    </row>
    <row r="21" spans="1:9" hidden="1" x14ac:dyDescent="0.25">
      <c r="A21" s="10"/>
      <c r="B21" s="10"/>
      <c r="C21" s="10"/>
      <c r="D21" s="10"/>
      <c r="E21" s="10"/>
      <c r="F21" s="10"/>
      <c r="G21" s="10"/>
      <c r="H21" s="9"/>
      <c r="I21" s="13"/>
    </row>
    <row r="22" spans="1:9" x14ac:dyDescent="0.25">
      <c r="A22" s="10" t="s">
        <v>36</v>
      </c>
      <c r="B22" s="10"/>
      <c r="C22" s="10"/>
      <c r="D22" s="10"/>
      <c r="E22" s="10"/>
      <c r="F22" s="10"/>
      <c r="G22" s="10"/>
      <c r="H22" s="9"/>
      <c r="I22" s="13"/>
    </row>
    <row r="23" spans="1:9" x14ac:dyDescent="0.25">
      <c r="A23" s="10"/>
      <c r="B23" s="10"/>
      <c r="C23" s="10"/>
      <c r="D23" s="10"/>
      <c r="E23" s="10"/>
      <c r="F23" s="10"/>
      <c r="G23" s="10"/>
      <c r="H23" s="9"/>
      <c r="I23" s="13"/>
    </row>
    <row r="24" spans="1:9" x14ac:dyDescent="0.25">
      <c r="A24" s="10"/>
      <c r="B24" s="10" t="s">
        <v>37</v>
      </c>
      <c r="C24" s="10"/>
      <c r="D24" s="10"/>
      <c r="E24" s="10"/>
      <c r="F24" s="10"/>
      <c r="G24" s="10"/>
      <c r="H24" s="10">
        <v>7</v>
      </c>
      <c r="I24" s="13"/>
    </row>
    <row r="25" spans="1:9" x14ac:dyDescent="0.25">
      <c r="A25" s="10"/>
      <c r="B25" s="10"/>
      <c r="C25" s="10"/>
      <c r="D25" s="10"/>
      <c r="E25" s="10"/>
      <c r="F25" s="10"/>
      <c r="G25" s="10"/>
      <c r="H25" s="10"/>
      <c r="I25" s="13"/>
    </row>
    <row r="26" spans="1:9" x14ac:dyDescent="0.25">
      <c r="B26" s="10" t="s">
        <v>350</v>
      </c>
      <c r="G26" s="10"/>
      <c r="H26" s="10">
        <v>12</v>
      </c>
      <c r="I26" s="2"/>
    </row>
    <row r="27" spans="1:9" x14ac:dyDescent="0.25">
      <c r="B27" s="10"/>
      <c r="G27" s="10"/>
      <c r="H27" s="10"/>
      <c r="I27" s="2"/>
    </row>
    <row r="28" spans="1:9" x14ac:dyDescent="0.25">
      <c r="B28" s="85" t="s">
        <v>351</v>
      </c>
      <c r="G28" s="10"/>
      <c r="H28" s="10">
        <v>15</v>
      </c>
      <c r="I28" s="2"/>
    </row>
    <row r="29" spans="1:9" x14ac:dyDescent="0.25">
      <c r="G29" s="10"/>
      <c r="H29" s="10"/>
      <c r="I29" s="2"/>
    </row>
    <row r="30" spans="1:9" x14ac:dyDescent="0.25">
      <c r="B30" s="10" t="s">
        <v>39</v>
      </c>
      <c r="G30" s="10"/>
      <c r="H30" s="10">
        <v>17</v>
      </c>
      <c r="I30" s="2"/>
    </row>
    <row r="31" spans="1:9" x14ac:dyDescent="0.25">
      <c r="B31" s="10"/>
      <c r="G31" s="10"/>
      <c r="H31" s="10"/>
      <c r="I31" s="2"/>
    </row>
    <row r="32" spans="1:9" x14ac:dyDescent="0.25">
      <c r="A32" s="85" t="s">
        <v>25</v>
      </c>
      <c r="G32" s="10"/>
      <c r="H32" s="10">
        <v>19</v>
      </c>
      <c r="I32" s="2"/>
    </row>
    <row r="33" spans="1:9" x14ac:dyDescent="0.25">
      <c r="G33" s="10"/>
      <c r="H33" s="10"/>
      <c r="I33" s="2"/>
    </row>
    <row r="34" spans="1:9" x14ac:dyDescent="0.25">
      <c r="A34" s="233" t="s">
        <v>11</v>
      </c>
      <c r="C34" s="113"/>
      <c r="G34" s="10"/>
      <c r="H34" s="10">
        <v>21</v>
      </c>
      <c r="I34" s="2"/>
    </row>
    <row r="35" spans="1:9" x14ac:dyDescent="0.25">
      <c r="A35" s="12"/>
      <c r="H35" s="16"/>
      <c r="I35" s="2"/>
    </row>
    <row r="36" spans="1:9" x14ac:dyDescent="0.25">
      <c r="I36" s="2"/>
    </row>
    <row r="37" spans="1:9" x14ac:dyDescent="0.25">
      <c r="I37" s="2"/>
    </row>
    <row r="38" spans="1:9" x14ac:dyDescent="0.25">
      <c r="I38" s="2"/>
    </row>
    <row r="39" spans="1:9" x14ac:dyDescent="0.25">
      <c r="I39" s="2"/>
    </row>
    <row r="40" spans="1:9" x14ac:dyDescent="0.25">
      <c r="I40" s="2"/>
    </row>
    <row r="41" spans="1:9" x14ac:dyDescent="0.25">
      <c r="I41" s="2"/>
    </row>
    <row r="42" spans="1:9" x14ac:dyDescent="0.25">
      <c r="I42" s="2"/>
    </row>
    <row r="43" spans="1:9" x14ac:dyDescent="0.25">
      <c r="I43" s="2"/>
    </row>
    <row r="44" spans="1:9" x14ac:dyDescent="0.25">
      <c r="I44" s="2"/>
    </row>
    <row r="45" spans="1:9" x14ac:dyDescent="0.25">
      <c r="I45" s="2"/>
    </row>
    <row r="46" spans="1:9" x14ac:dyDescent="0.25">
      <c r="I46" s="2"/>
    </row>
    <row r="47" spans="1:9" x14ac:dyDescent="0.25">
      <c r="I47" s="2"/>
    </row>
    <row r="48" spans="1:9" x14ac:dyDescent="0.25">
      <c r="I48" s="2"/>
    </row>
    <row r="49" spans="9:9" x14ac:dyDescent="0.25">
      <c r="I49" s="2"/>
    </row>
    <row r="50" spans="9:9" x14ac:dyDescent="0.25">
      <c r="I50" s="2"/>
    </row>
    <row r="51" spans="9:9" x14ac:dyDescent="0.25">
      <c r="I51" s="2"/>
    </row>
    <row r="52" spans="9:9" x14ac:dyDescent="0.25">
      <c r="I52" s="2"/>
    </row>
    <row r="53" spans="9:9" x14ac:dyDescent="0.25">
      <c r="I53" s="2"/>
    </row>
    <row r="54" spans="9:9" x14ac:dyDescent="0.25">
      <c r="I54" s="2"/>
    </row>
    <row r="55" spans="9:9" x14ac:dyDescent="0.25">
      <c r="I55" s="2"/>
    </row>
    <row r="56" spans="9:9" x14ac:dyDescent="0.25">
      <c r="I56" s="2"/>
    </row>
    <row r="57" spans="9:9" x14ac:dyDescent="0.25">
      <c r="I57" s="2"/>
    </row>
    <row r="58" spans="9:9" x14ac:dyDescent="0.25">
      <c r="I58" s="2"/>
    </row>
    <row r="59" spans="9:9" x14ac:dyDescent="0.25">
      <c r="I59" s="2"/>
    </row>
    <row r="60" spans="9:9" x14ac:dyDescent="0.25">
      <c r="I60" s="2"/>
    </row>
    <row r="61" spans="9:9" x14ac:dyDescent="0.25">
      <c r="I61" s="2"/>
    </row>
    <row r="62" spans="9:9" x14ac:dyDescent="0.25">
      <c r="I62" s="2"/>
    </row>
    <row r="63" spans="9:9" ht="14.4" x14ac:dyDescent="0.3">
      <c r="I63" s="24"/>
    </row>
    <row r="64" spans="9:9" ht="14.4" x14ac:dyDescent="0.3">
      <c r="I64" s="24"/>
    </row>
    <row r="65" spans="9:9" ht="14.4" x14ac:dyDescent="0.3">
      <c r="I65" s="24"/>
    </row>
    <row r="66" spans="9:9" ht="14.4" x14ac:dyDescent="0.3">
      <c r="I66" s="24"/>
    </row>
    <row r="67" spans="9:9" ht="14.4" x14ac:dyDescent="0.3">
      <c r="I67" s="24"/>
    </row>
    <row r="68" spans="9:9" ht="14.4" x14ac:dyDescent="0.3">
      <c r="I68" s="24"/>
    </row>
    <row r="69" spans="9:9" ht="14.4" x14ac:dyDescent="0.3">
      <c r="I69" s="24"/>
    </row>
    <row r="70" spans="9:9" ht="14.4" x14ac:dyDescent="0.3">
      <c r="I70" s="24"/>
    </row>
    <row r="71" spans="9:9" ht="14.4" x14ac:dyDescent="0.3">
      <c r="I71" s="24"/>
    </row>
    <row r="72" spans="9:9" ht="14.4" x14ac:dyDescent="0.3">
      <c r="I72" s="24"/>
    </row>
    <row r="73" spans="9:9" ht="14.4" x14ac:dyDescent="0.3">
      <c r="I73" s="24"/>
    </row>
    <row r="74" spans="9:9" ht="14.4" x14ac:dyDescent="0.3">
      <c r="I74" s="24"/>
    </row>
    <row r="75" spans="9:9" ht="14.4" x14ac:dyDescent="0.3">
      <c r="I75" s="24"/>
    </row>
    <row r="76" spans="9:9" ht="14.4" x14ac:dyDescent="0.3">
      <c r="I76" s="24"/>
    </row>
    <row r="77" spans="9:9" ht="14.4" x14ac:dyDescent="0.3">
      <c r="I77" s="24"/>
    </row>
    <row r="78" spans="9:9" ht="14.4" x14ac:dyDescent="0.3">
      <c r="I78" s="24"/>
    </row>
    <row r="79" spans="9:9" ht="14.4" x14ac:dyDescent="0.3">
      <c r="I79" s="24"/>
    </row>
    <row r="80" spans="9:9" ht="14.4" x14ac:dyDescent="0.3">
      <c r="I80" s="24"/>
    </row>
    <row r="81" spans="9:9" ht="14.4" x14ac:dyDescent="0.3">
      <c r="I81" s="24"/>
    </row>
    <row r="82" spans="9:9" ht="14.4" hidden="1" x14ac:dyDescent="0.3">
      <c r="I82" s="24"/>
    </row>
    <row r="83" spans="9:9" ht="14.4" x14ac:dyDescent="0.3">
      <c r="I83" s="24"/>
    </row>
    <row r="84" spans="9:9" ht="14.4" x14ac:dyDescent="0.3">
      <c r="I84" s="24"/>
    </row>
    <row r="85" spans="9:9" ht="14.4" x14ac:dyDescent="0.3">
      <c r="I85" s="24"/>
    </row>
    <row r="86" spans="9:9" ht="14.4" x14ac:dyDescent="0.3">
      <c r="I86" s="24"/>
    </row>
    <row r="87" spans="9:9" ht="14.4" hidden="1" x14ac:dyDescent="0.3">
      <c r="I87" s="24"/>
    </row>
    <row r="88" spans="9:9" ht="14.4" hidden="1" x14ac:dyDescent="0.3">
      <c r="I88" s="24"/>
    </row>
    <row r="89" spans="9:9" ht="14.4" x14ac:dyDescent="0.3">
      <c r="I89" s="24"/>
    </row>
    <row r="90" spans="9:9" ht="14.4" x14ac:dyDescent="0.3">
      <c r="I90" s="24"/>
    </row>
    <row r="91" spans="9:9" ht="14.4" x14ac:dyDescent="0.3">
      <c r="I91" s="24"/>
    </row>
    <row r="92" spans="9:9" ht="14.4" x14ac:dyDescent="0.3">
      <c r="I92" s="24"/>
    </row>
    <row r="93" spans="9:9" ht="14.4" x14ac:dyDescent="0.3">
      <c r="I93" s="24"/>
    </row>
    <row r="94" spans="9:9" ht="14.4" x14ac:dyDescent="0.3">
      <c r="I94" s="24"/>
    </row>
    <row r="95" spans="9:9" ht="14.4" hidden="1" x14ac:dyDescent="0.3">
      <c r="I95" s="24"/>
    </row>
    <row r="96" spans="9:9" ht="14.4" x14ac:dyDescent="0.3">
      <c r="I96" s="24"/>
    </row>
    <row r="97" spans="9:9" ht="14.4" x14ac:dyDescent="0.3">
      <c r="I97" s="23"/>
    </row>
    <row r="99" spans="9:9" ht="14.4" x14ac:dyDescent="0.3">
      <c r="I99" s="23"/>
    </row>
    <row r="100" spans="9:9" ht="14.4" x14ac:dyDescent="0.3">
      <c r="I100" s="23"/>
    </row>
    <row r="101" spans="9:9" ht="14.4" x14ac:dyDescent="0.3">
      <c r="I101" s="23"/>
    </row>
    <row r="102" spans="9:9" x14ac:dyDescent="0.25">
      <c r="I102" s="27"/>
    </row>
    <row r="128" ht="15" customHeight="1" x14ac:dyDescent="0.25"/>
    <row r="143" ht="12.75" customHeight="1" x14ac:dyDescent="0.25"/>
    <row r="144" ht="11.25" customHeight="1" x14ac:dyDescent="0.25"/>
    <row r="145" ht="11.25" customHeight="1" x14ac:dyDescent="0.25"/>
    <row r="147" ht="11.25" customHeight="1" x14ac:dyDescent="0.25"/>
    <row r="170" spans="1:10" ht="15.75" customHeight="1" x14ac:dyDescent="0.3">
      <c r="J170" s="28"/>
    </row>
    <row r="171" spans="1:10" ht="15.75" customHeight="1" x14ac:dyDescent="0.3">
      <c r="J171" s="28"/>
    </row>
    <row r="172" spans="1:10" x14ac:dyDescent="0.25">
      <c r="J172" s="29"/>
    </row>
    <row r="175" spans="1:10" x14ac:dyDescent="0.25">
      <c r="A175" s="2"/>
      <c r="B175" s="2"/>
      <c r="C175" s="2"/>
      <c r="D175" s="2"/>
      <c r="E175" s="2"/>
      <c r="F175" s="2"/>
      <c r="G175" s="30"/>
      <c r="H175" s="31"/>
      <c r="I175" s="31"/>
    </row>
    <row r="176" spans="1:10" x14ac:dyDescent="0.25">
      <c r="A176" s="2"/>
      <c r="B176" s="2"/>
      <c r="C176" s="2"/>
      <c r="D176" s="2"/>
      <c r="E176" s="2"/>
      <c r="F176" s="2"/>
      <c r="G176" s="32"/>
      <c r="H176" s="31"/>
      <c r="I176" s="31"/>
    </row>
    <row r="177" spans="1:10" x14ac:dyDescent="0.25">
      <c r="A177" s="33"/>
      <c r="B177" s="33"/>
      <c r="C177" s="33"/>
      <c r="D177" s="33"/>
      <c r="E177" s="33"/>
      <c r="F177" s="33"/>
      <c r="G177" s="34"/>
      <c r="H177" s="36"/>
      <c r="I177" s="36"/>
    </row>
    <row r="178" spans="1:10" x14ac:dyDescent="0.25">
      <c r="A178" s="33"/>
      <c r="B178" s="33"/>
      <c r="C178" s="33"/>
      <c r="D178" s="33"/>
      <c r="E178" s="33"/>
      <c r="F178" s="33"/>
      <c r="G178" s="34"/>
      <c r="H178" s="36"/>
      <c r="I178" s="36"/>
    </row>
    <row r="179" spans="1:10" x14ac:dyDescent="0.25">
      <c r="A179" s="37"/>
      <c r="B179" s="37"/>
      <c r="C179" s="37"/>
      <c r="D179" s="37"/>
      <c r="E179" s="37"/>
      <c r="F179" s="37"/>
      <c r="G179" s="34"/>
      <c r="H179" s="39"/>
      <c r="I179" s="38"/>
    </row>
    <row r="180" spans="1:10" x14ac:dyDescent="0.25">
      <c r="A180" s="33"/>
      <c r="B180" s="33"/>
      <c r="C180" s="33"/>
      <c r="D180" s="33"/>
      <c r="E180" s="33"/>
      <c r="F180" s="33"/>
      <c r="G180" s="34"/>
      <c r="H180" s="36"/>
      <c r="I180" s="36"/>
    </row>
    <row r="181" spans="1:10" x14ac:dyDescent="0.25">
      <c r="A181" s="33"/>
      <c r="B181" s="33"/>
      <c r="C181" s="33"/>
      <c r="D181" s="33"/>
      <c r="E181" s="33"/>
      <c r="F181" s="33"/>
      <c r="G181" s="34"/>
      <c r="H181" s="36"/>
      <c r="I181" s="36"/>
    </row>
    <row r="182" spans="1:10" x14ac:dyDescent="0.25">
      <c r="A182" s="40"/>
      <c r="B182" s="40"/>
      <c r="C182" s="40"/>
      <c r="D182" s="40"/>
      <c r="E182" s="40"/>
      <c r="F182" s="40"/>
      <c r="G182" s="41"/>
      <c r="H182" s="43"/>
      <c r="I182" s="44"/>
    </row>
    <row r="183" spans="1:10" x14ac:dyDescent="0.25">
      <c r="A183" s="40"/>
      <c r="B183" s="40"/>
      <c r="C183" s="40"/>
      <c r="D183" s="40"/>
      <c r="E183" s="40"/>
      <c r="F183" s="40"/>
      <c r="G183" s="41"/>
      <c r="H183" s="43"/>
      <c r="I183" s="44"/>
    </row>
    <row r="184" spans="1:10" x14ac:dyDescent="0.25">
      <c r="A184" s="40"/>
      <c r="B184" s="40"/>
      <c r="C184" s="40"/>
      <c r="D184" s="40"/>
      <c r="E184" s="40"/>
      <c r="F184" s="40"/>
      <c r="G184" s="41"/>
      <c r="H184" s="43"/>
      <c r="I184" s="44"/>
    </row>
    <row r="185" spans="1:10" x14ac:dyDescent="0.25">
      <c r="A185" s="40"/>
      <c r="B185" s="40"/>
      <c r="C185" s="40"/>
      <c r="D185" s="40"/>
      <c r="E185" s="40"/>
      <c r="F185" s="40"/>
      <c r="G185" s="41"/>
      <c r="H185" s="43"/>
      <c r="I185" s="44"/>
    </row>
    <row r="186" spans="1:10" x14ac:dyDescent="0.25">
      <c r="A186" s="45"/>
      <c r="B186" s="46"/>
      <c r="C186" s="46"/>
      <c r="D186" s="46"/>
      <c r="E186" s="46"/>
      <c r="F186" s="46"/>
      <c r="G186" s="41"/>
      <c r="H186" s="47"/>
      <c r="I186" s="42"/>
    </row>
    <row r="187" spans="1:10" x14ac:dyDescent="0.25">
      <c r="A187" s="45"/>
      <c r="B187" s="46"/>
      <c r="C187" s="46"/>
      <c r="D187" s="46"/>
      <c r="E187" s="46"/>
      <c r="F187" s="46"/>
      <c r="G187" s="41"/>
      <c r="H187" s="47"/>
      <c r="I187" s="42"/>
    </row>
    <row r="188" spans="1:10" x14ac:dyDescent="0.25">
      <c r="A188" s="45"/>
      <c r="B188" s="46"/>
      <c r="C188" s="46"/>
      <c r="D188" s="46"/>
      <c r="E188" s="46"/>
      <c r="F188" s="46"/>
      <c r="G188" s="41"/>
      <c r="H188" s="48"/>
      <c r="I188" s="36"/>
      <c r="J188" s="2"/>
    </row>
    <row r="189" spans="1:10" x14ac:dyDescent="0.25">
      <c r="A189" s="49"/>
      <c r="B189" s="49"/>
      <c r="C189" s="49"/>
      <c r="D189" s="49"/>
      <c r="E189" s="49"/>
      <c r="F189" s="49"/>
      <c r="G189" s="50"/>
      <c r="H189" s="38"/>
      <c r="I189" s="38"/>
      <c r="J189" s="2"/>
    </row>
    <row r="190" spans="1:10" x14ac:dyDescent="0.25">
      <c r="A190" s="40"/>
      <c r="B190" s="40"/>
      <c r="C190" s="49"/>
      <c r="D190" s="49"/>
      <c r="E190" s="49"/>
      <c r="F190" s="49"/>
      <c r="G190" s="50"/>
      <c r="H190" s="38"/>
      <c r="I190" s="38"/>
      <c r="J190" s="2"/>
    </row>
    <row r="191" spans="1:10" x14ac:dyDescent="0.25">
      <c r="A191" s="40"/>
      <c r="B191" s="40"/>
      <c r="C191" s="49"/>
      <c r="D191" s="49"/>
      <c r="E191" s="49"/>
      <c r="F191" s="49"/>
      <c r="G191" s="50"/>
      <c r="H191" s="38"/>
      <c r="I191" s="38"/>
      <c r="J191" s="2"/>
    </row>
    <row r="192" spans="1:10" x14ac:dyDescent="0.25">
      <c r="A192" s="49"/>
      <c r="B192" s="49"/>
      <c r="C192" s="49"/>
      <c r="D192" s="49"/>
      <c r="E192" s="49"/>
      <c r="F192" s="49"/>
      <c r="G192" s="50"/>
      <c r="H192" s="38"/>
      <c r="I192" s="38"/>
      <c r="J192" s="2"/>
    </row>
    <row r="193" spans="1:10" x14ac:dyDescent="0.25">
      <c r="A193" s="40"/>
      <c r="B193" s="40"/>
      <c r="C193" s="40"/>
      <c r="D193" s="40"/>
      <c r="E193" s="40"/>
      <c r="F193" s="40"/>
      <c r="G193" s="50"/>
      <c r="H193" s="51"/>
      <c r="I193" s="35"/>
      <c r="J193" s="2"/>
    </row>
    <row r="194" spans="1:10" x14ac:dyDescent="0.25">
      <c r="A194" s="40"/>
      <c r="B194" s="40"/>
      <c r="C194" s="40"/>
      <c r="D194" s="40"/>
      <c r="E194" s="40"/>
      <c r="F194" s="40"/>
      <c r="G194" s="50"/>
      <c r="H194" s="51"/>
      <c r="I194" s="35"/>
      <c r="J194" s="2"/>
    </row>
    <row r="195" spans="1:10" x14ac:dyDescent="0.25">
      <c r="A195" s="40"/>
      <c r="B195" s="40"/>
      <c r="C195" s="40"/>
      <c r="D195" s="40"/>
      <c r="E195" s="40"/>
      <c r="F195" s="40"/>
      <c r="G195" s="50"/>
      <c r="H195" s="51"/>
      <c r="I195" s="35"/>
      <c r="J195" s="2"/>
    </row>
    <row r="196" spans="1:10" x14ac:dyDescent="0.25">
      <c r="A196" s="49"/>
      <c r="B196" s="49"/>
      <c r="C196" s="49"/>
      <c r="D196" s="49"/>
      <c r="E196" s="49"/>
      <c r="F196" s="49"/>
      <c r="G196" s="50"/>
      <c r="H196" s="52"/>
      <c r="I196" s="52"/>
      <c r="J196" s="2"/>
    </row>
    <row r="197" spans="1:10" x14ac:dyDescent="0.25">
      <c r="G197" s="26"/>
      <c r="H197" s="2"/>
      <c r="I197" s="2"/>
      <c r="J197" s="2"/>
    </row>
    <row r="198" spans="1:10" x14ac:dyDescent="0.25">
      <c r="A198" s="53"/>
      <c r="B198" s="16"/>
      <c r="C198" s="16"/>
      <c r="D198" s="16"/>
      <c r="E198" s="16"/>
      <c r="F198" s="16"/>
      <c r="G198" s="16"/>
      <c r="H198" s="16"/>
      <c r="I198" s="16"/>
    </row>
    <row r="199" spans="1:10" x14ac:dyDescent="0.25">
      <c r="A199" s="53"/>
    </row>
    <row r="201" spans="1:10" x14ac:dyDescent="0.25">
      <c r="A201" s="49"/>
    </row>
    <row r="204" spans="1:10" x14ac:dyDescent="0.25">
      <c r="A204" s="54"/>
      <c r="B204" s="54"/>
      <c r="C204" s="54"/>
      <c r="D204" s="54"/>
      <c r="E204" s="54"/>
      <c r="F204" s="2"/>
      <c r="G204" s="2"/>
    </row>
    <row r="205" spans="1:10" x14ac:dyDescent="0.25">
      <c r="A205" s="2"/>
      <c r="B205" s="2"/>
      <c r="C205" s="55"/>
      <c r="D205" s="55"/>
      <c r="E205" s="55"/>
      <c r="F205" s="2"/>
      <c r="G205" s="2"/>
    </row>
    <row r="222" spans="10:11" x14ac:dyDescent="0.25">
      <c r="J222" s="56"/>
      <c r="K222" s="56"/>
    </row>
    <row r="226" spans="1:9" ht="15.6" x14ac:dyDescent="0.3">
      <c r="A226" s="2"/>
      <c r="B226" s="2"/>
      <c r="C226" s="57"/>
      <c r="D226" s="58"/>
      <c r="E226" s="58"/>
      <c r="F226" s="58"/>
      <c r="G226" s="58"/>
      <c r="H226" s="2"/>
      <c r="I226" s="2"/>
    </row>
    <row r="227" spans="1:9" x14ac:dyDescent="0.25">
      <c r="A227" s="2"/>
      <c r="B227" s="2"/>
      <c r="C227" s="2"/>
      <c r="D227" s="2"/>
      <c r="E227" s="2"/>
      <c r="F227" s="2"/>
      <c r="G227" s="2"/>
      <c r="H227" s="2"/>
      <c r="I227" s="2"/>
    </row>
    <row r="228" spans="1:9" ht="15" customHeight="1" x14ac:dyDescent="0.3">
      <c r="A228" s="59"/>
      <c r="B228" s="59"/>
      <c r="C228" s="59"/>
      <c r="D228" s="59"/>
      <c r="E228" s="59"/>
      <c r="F228" s="59"/>
      <c r="G228" s="60"/>
      <c r="H228" s="30"/>
      <c r="I228" s="30"/>
    </row>
    <row r="229" spans="1:9" ht="12.75" customHeight="1" x14ac:dyDescent="0.3">
      <c r="A229" s="59"/>
      <c r="B229" s="59"/>
      <c r="C229" s="59"/>
      <c r="D229" s="59"/>
      <c r="E229" s="59"/>
      <c r="F229" s="59"/>
      <c r="G229" s="60"/>
      <c r="H229" s="61"/>
      <c r="I229" s="61"/>
    </row>
    <row r="230" spans="1:9" x14ac:dyDescent="0.25">
      <c r="A230" s="2"/>
      <c r="B230" s="2"/>
      <c r="C230" s="2"/>
      <c r="D230" s="2"/>
      <c r="E230" s="2"/>
      <c r="F230" s="2"/>
      <c r="G230" s="32"/>
      <c r="H230" s="30"/>
      <c r="I230" s="30"/>
    </row>
    <row r="339" ht="15" customHeight="1" x14ac:dyDescent="0.25"/>
    <row r="340" ht="12.75" customHeight="1" x14ac:dyDescent="0.25"/>
    <row r="447" ht="15.75" customHeight="1" x14ac:dyDescent="0.25"/>
    <row r="448" ht="12.75" customHeight="1" x14ac:dyDescent="0.25"/>
    <row r="832" ht="22.5" customHeight="1" x14ac:dyDescent="0.25"/>
    <row r="860" ht="13.5" customHeight="1" x14ac:dyDescent="0.25"/>
    <row r="898" ht="13.5" customHeight="1" x14ac:dyDescent="0.25"/>
    <row r="1048" ht="12" customHeight="1" x14ac:dyDescent="0.25"/>
    <row r="1049" ht="12" customHeight="1" x14ac:dyDescent="0.25"/>
    <row r="1050" ht="12" customHeight="1" x14ac:dyDescent="0.25"/>
    <row r="1051" ht="12" customHeight="1" x14ac:dyDescent="0.25"/>
    <row r="1052" ht="12" customHeight="1" x14ac:dyDescent="0.25"/>
    <row r="1053" ht="12" customHeight="1" x14ac:dyDescent="0.25"/>
    <row r="1054" ht="12" customHeight="1" x14ac:dyDescent="0.25"/>
    <row r="1055" ht="12" customHeight="1" x14ac:dyDescent="0.25"/>
    <row r="1056" ht="12" customHeight="1" x14ac:dyDescent="0.25"/>
    <row r="1057" ht="12" customHeight="1" x14ac:dyDescent="0.25"/>
    <row r="1058" ht="12" customHeight="1" x14ac:dyDescent="0.25"/>
    <row r="1059" ht="12" customHeight="1" x14ac:dyDescent="0.25"/>
    <row r="1060" ht="12" customHeight="1" x14ac:dyDescent="0.25"/>
    <row r="1061" ht="12" customHeight="1" x14ac:dyDescent="0.25"/>
    <row r="1227" ht="40.5" customHeight="1" x14ac:dyDescent="0.25"/>
    <row r="1270" ht="26.25" customHeight="1" x14ac:dyDescent="0.25"/>
    <row r="1271" ht="40.5" customHeight="1" x14ac:dyDescent="0.25"/>
    <row r="1272" ht="25.5" customHeight="1" x14ac:dyDescent="0.25"/>
    <row r="1324" ht="24" customHeight="1" x14ac:dyDescent="0.25"/>
    <row r="1325" ht="22.5" customHeight="1" x14ac:dyDescent="0.25"/>
    <row r="1326" ht="13.5" customHeight="1" x14ac:dyDescent="0.25"/>
  </sheetData>
  <mergeCells count="1">
    <mergeCell ref="A1:H1"/>
  </mergeCells>
  <phoneticPr fontId="0" type="noConversion"/>
  <pageMargins left="0.74803149606299213" right="0.74803149606299213" top="0.98425196850393704" bottom="0.98425196850393704" header="0.51181102362204722" footer="0.51181102362204722"/>
  <pageSetup paperSize="9" firstPageNumber="14" orientation="portrait" verticalDpi="300" r:id="rId1"/>
  <headerFooter alignWithMargins="0">
    <oddFooter>&amp;C&amp;P</oddFooter>
  </headerFooter>
  <rowBreaks count="3" manualBreakCount="3">
    <brk id="58" max="16383" man="1"/>
    <brk id="110" max="16383" man="1"/>
    <brk id="17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zoomScaleNormal="100" workbookViewId="0">
      <selection activeCell="G35" sqref="G35"/>
    </sheetView>
  </sheetViews>
  <sheetFormatPr defaultRowHeight="13.2" x14ac:dyDescent="0.25"/>
  <cols>
    <col min="3" max="3" width="16.33203125" customWidth="1"/>
    <col min="4" max="4" width="13.6640625" customWidth="1"/>
    <col min="5" max="5" width="11.109375" customWidth="1"/>
    <col min="6" max="6" width="7" customWidth="1"/>
    <col min="7" max="7" width="11.109375" customWidth="1"/>
    <col min="8" max="8" width="12.6640625" customWidth="1"/>
  </cols>
  <sheetData>
    <row r="1" spans="1:9" ht="17.399999999999999" x14ac:dyDescent="0.3">
      <c r="D1" s="17"/>
      <c r="E1" s="17"/>
      <c r="F1" s="17"/>
      <c r="G1" s="18"/>
    </row>
    <row r="2" spans="1:9" ht="17.399999999999999" x14ac:dyDescent="0.3">
      <c r="D2" s="17"/>
      <c r="E2" s="17"/>
      <c r="F2" s="17"/>
      <c r="G2" s="18"/>
    </row>
    <row r="3" spans="1:9" ht="17.399999999999999" customHeight="1" x14ac:dyDescent="0.4">
      <c r="A3" s="541" t="str">
        <f>saturs!A8</f>
        <v>Informācija par sabiedrību</v>
      </c>
      <c r="B3" s="541"/>
      <c r="C3" s="541"/>
      <c r="D3" s="541"/>
      <c r="E3" s="541"/>
      <c r="F3" s="541"/>
      <c r="G3" s="541"/>
      <c r="H3" s="541"/>
    </row>
    <row r="4" spans="1:9" ht="17.399999999999999" x14ac:dyDescent="0.3">
      <c r="D4" s="17"/>
      <c r="E4" s="17"/>
      <c r="F4" s="17"/>
      <c r="G4" s="18"/>
    </row>
    <row r="6" spans="1:9" ht="13.8" x14ac:dyDescent="0.25">
      <c r="A6" s="19" t="s">
        <v>203</v>
      </c>
      <c r="B6" s="20"/>
      <c r="C6" s="20"/>
      <c r="D6" s="539" t="s">
        <v>14</v>
      </c>
      <c r="E6" s="539"/>
      <c r="F6" s="539"/>
      <c r="G6" s="539"/>
      <c r="H6" s="539"/>
    </row>
    <row r="7" spans="1:9" ht="13.8" x14ac:dyDescent="0.25">
      <c r="A7" s="19"/>
      <c r="B7" s="20"/>
      <c r="C7" s="20"/>
      <c r="D7" s="539" t="s">
        <v>13</v>
      </c>
      <c r="E7" s="539"/>
      <c r="F7" s="539"/>
      <c r="G7" s="539"/>
      <c r="H7" s="539"/>
    </row>
    <row r="8" spans="1:9" ht="13.8" x14ac:dyDescent="0.25">
      <c r="A8" s="19" t="s">
        <v>40</v>
      </c>
      <c r="B8" s="20"/>
      <c r="C8" s="20"/>
      <c r="D8" s="190" t="s">
        <v>202</v>
      </c>
      <c r="E8" s="22"/>
      <c r="F8" s="22"/>
      <c r="G8" s="22"/>
    </row>
    <row r="9" spans="1:9" ht="13.8" x14ac:dyDescent="0.25">
      <c r="A9" s="19"/>
      <c r="B9" s="20"/>
      <c r="C9" s="20"/>
      <c r="D9" s="22"/>
      <c r="E9" s="22"/>
      <c r="F9" s="22"/>
      <c r="G9" s="22"/>
    </row>
    <row r="10" spans="1:9" ht="13.8" x14ac:dyDescent="0.25">
      <c r="A10" s="19" t="s">
        <v>41</v>
      </c>
      <c r="B10" s="10"/>
      <c r="C10" s="10"/>
      <c r="D10" s="193">
        <v>41503029988</v>
      </c>
      <c r="E10" s="22" t="s">
        <v>303</v>
      </c>
      <c r="F10" s="22"/>
      <c r="G10" s="22"/>
    </row>
    <row r="11" spans="1:9" ht="13.8" x14ac:dyDescent="0.25">
      <c r="A11" s="19"/>
      <c r="B11" s="20"/>
      <c r="C11" s="20"/>
      <c r="D11" s="22"/>
      <c r="E11" s="22"/>
      <c r="F11" s="22"/>
      <c r="G11" s="22"/>
    </row>
    <row r="12" spans="1:9" ht="13.8" x14ac:dyDescent="0.25">
      <c r="A12" s="19" t="s">
        <v>42</v>
      </c>
      <c r="B12" s="20"/>
      <c r="C12" s="20"/>
      <c r="D12" s="22" t="s">
        <v>208</v>
      </c>
      <c r="E12" s="22"/>
      <c r="F12" s="22"/>
    </row>
    <row r="13" spans="1:9" ht="13.8" x14ac:dyDescent="0.25">
      <c r="A13" s="19"/>
      <c r="B13" s="20"/>
      <c r="C13" s="20"/>
      <c r="D13" s="22"/>
      <c r="E13" s="22"/>
      <c r="F13" s="22"/>
      <c r="G13" s="22"/>
    </row>
    <row r="14" spans="1:9" ht="13.8" x14ac:dyDescent="0.25">
      <c r="A14" s="19" t="s">
        <v>43</v>
      </c>
      <c r="B14" s="20"/>
      <c r="C14" s="20"/>
      <c r="D14" s="539" t="str">
        <f>D12</f>
        <v>Daugavpils,Ģimnāzijas iela 28-2, LV-5401</v>
      </c>
      <c r="E14" s="539"/>
      <c r="F14" s="539"/>
      <c r="G14" s="539"/>
      <c r="H14" s="539"/>
    </row>
    <row r="15" spans="1:9" ht="13.8" x14ac:dyDescent="0.25">
      <c r="A15" s="19"/>
      <c r="B15" s="20"/>
      <c r="C15" s="20"/>
      <c r="D15" s="22"/>
      <c r="E15" s="22"/>
      <c r="F15" s="22"/>
      <c r="G15" s="22"/>
    </row>
    <row r="16" spans="1:9" ht="13.8" x14ac:dyDescent="0.25">
      <c r="A16" s="19" t="s">
        <v>205</v>
      </c>
      <c r="B16" s="20"/>
      <c r="C16" s="20"/>
      <c r="D16" s="539" t="s">
        <v>304</v>
      </c>
      <c r="E16" s="539"/>
      <c r="F16" s="539"/>
      <c r="G16" s="539"/>
      <c r="H16" s="539"/>
      <c r="I16" s="190"/>
    </row>
    <row r="17" spans="1:8" ht="27.75" customHeight="1" x14ac:dyDescent="0.25">
      <c r="A17" s="538" t="s">
        <v>204</v>
      </c>
      <c r="B17" s="538"/>
      <c r="C17" s="538"/>
      <c r="D17" s="192">
        <v>3811</v>
      </c>
      <c r="E17" s="192"/>
      <c r="F17" s="192"/>
      <c r="G17" s="192"/>
    </row>
    <row r="18" spans="1:8" ht="14.25" customHeight="1" x14ac:dyDescent="0.25">
      <c r="A18" s="19"/>
      <c r="B18" s="20"/>
      <c r="C18" s="20"/>
      <c r="D18" s="22"/>
      <c r="E18" s="22"/>
      <c r="F18" s="22"/>
      <c r="G18" s="22"/>
    </row>
    <row r="19" spans="1:8" ht="16.95" customHeight="1" x14ac:dyDescent="0.25">
      <c r="A19" s="19" t="s">
        <v>44</v>
      </c>
      <c r="B19" s="20"/>
      <c r="C19" s="20"/>
      <c r="D19" s="22" t="s">
        <v>326</v>
      </c>
      <c r="E19" s="22"/>
      <c r="F19" s="22"/>
      <c r="G19" s="22"/>
    </row>
    <row r="20" spans="1:8" ht="16.2" customHeight="1" x14ac:dyDescent="0.25">
      <c r="A20" s="19" t="s">
        <v>45</v>
      </c>
      <c r="B20" s="20"/>
      <c r="C20" s="20"/>
      <c r="D20" s="22" t="s">
        <v>327</v>
      </c>
      <c r="E20" s="22"/>
      <c r="F20" s="22"/>
      <c r="G20" s="22"/>
    </row>
    <row r="21" spans="1:8" ht="16.2" customHeight="1" x14ac:dyDescent="0.25">
      <c r="A21" s="19"/>
      <c r="B21" s="20"/>
      <c r="C21" s="20"/>
      <c r="D21" s="22"/>
      <c r="E21" s="22"/>
      <c r="F21" s="22"/>
      <c r="G21" s="22"/>
    </row>
    <row r="22" spans="1:8" ht="16.95" customHeight="1" x14ac:dyDescent="0.25">
      <c r="A22" s="195" t="s">
        <v>46</v>
      </c>
      <c r="B22" s="196"/>
      <c r="C22" s="196"/>
      <c r="D22" s="540" t="s">
        <v>336</v>
      </c>
      <c r="E22" s="540"/>
      <c r="F22" s="540"/>
      <c r="G22" s="540"/>
      <c r="H22" s="246">
        <v>0.51270000000000004</v>
      </c>
    </row>
    <row r="23" spans="1:8" ht="29.25" customHeight="1" x14ac:dyDescent="0.25">
      <c r="A23" s="195"/>
      <c r="B23" s="196"/>
      <c r="C23" s="196"/>
      <c r="D23" s="540" t="s">
        <v>337</v>
      </c>
      <c r="E23" s="540"/>
      <c r="F23" s="540"/>
      <c r="G23" s="540"/>
      <c r="H23" s="246">
        <v>0.151</v>
      </c>
    </row>
    <row r="24" spans="1:8" ht="15" customHeight="1" x14ac:dyDescent="0.25">
      <c r="A24" s="195"/>
      <c r="B24" s="196"/>
      <c r="C24" s="196"/>
      <c r="D24" s="540" t="s">
        <v>338</v>
      </c>
      <c r="E24" s="540"/>
      <c r="F24" s="540"/>
      <c r="G24" s="540"/>
      <c r="H24" s="246">
        <v>9.4500000000000001E-2</v>
      </c>
    </row>
    <row r="25" spans="1:8" ht="15" customHeight="1" x14ac:dyDescent="0.25">
      <c r="A25" s="195"/>
      <c r="B25" s="196"/>
      <c r="C25" s="196"/>
      <c r="D25" s="540" t="s">
        <v>339</v>
      </c>
      <c r="E25" s="540"/>
      <c r="F25" s="540"/>
      <c r="G25" s="540"/>
      <c r="H25" s="246">
        <v>5.0900000000000001E-2</v>
      </c>
    </row>
    <row r="26" spans="1:8" ht="15" customHeight="1" x14ac:dyDescent="0.25">
      <c r="A26" s="195"/>
      <c r="B26" s="196"/>
      <c r="C26" s="196"/>
      <c r="D26" s="540" t="s">
        <v>340</v>
      </c>
      <c r="E26" s="540"/>
      <c r="F26" s="540"/>
      <c r="G26" s="540"/>
      <c r="H26" s="246">
        <v>4.9099999999999998E-2</v>
      </c>
    </row>
    <row r="27" spans="1:8" ht="15" customHeight="1" x14ac:dyDescent="0.25">
      <c r="A27" s="195"/>
      <c r="B27" s="196"/>
      <c r="C27" s="196"/>
      <c r="D27" s="540" t="s">
        <v>341</v>
      </c>
      <c r="E27" s="540"/>
      <c r="F27" s="540"/>
      <c r="G27" s="540"/>
      <c r="H27" s="246">
        <v>4.9099999999999998E-2</v>
      </c>
    </row>
    <row r="28" spans="1:8" ht="29.25" customHeight="1" x14ac:dyDescent="0.25">
      <c r="A28" s="195"/>
      <c r="B28" s="196"/>
      <c r="C28" s="196"/>
      <c r="D28" s="540" t="s">
        <v>342</v>
      </c>
      <c r="E28" s="540"/>
      <c r="F28" s="540"/>
      <c r="G28" s="540"/>
      <c r="H28" s="246">
        <v>5.45E-2</v>
      </c>
    </row>
    <row r="29" spans="1:8" ht="29.25" customHeight="1" x14ac:dyDescent="0.25">
      <c r="A29" s="195"/>
      <c r="B29" s="196"/>
      <c r="C29" s="196"/>
      <c r="D29" s="540" t="s">
        <v>343</v>
      </c>
      <c r="E29" s="540"/>
      <c r="F29" s="540"/>
      <c r="G29" s="540"/>
      <c r="H29" s="246">
        <v>2.7300000000000001E-2</v>
      </c>
    </row>
    <row r="30" spans="1:8" ht="29.25" customHeight="1" x14ac:dyDescent="0.25">
      <c r="A30" s="195"/>
      <c r="B30" s="196"/>
      <c r="C30" s="196"/>
      <c r="D30" s="540" t="s">
        <v>344</v>
      </c>
      <c r="E30" s="540"/>
      <c r="F30" s="540"/>
      <c r="G30" s="540"/>
      <c r="H30" s="246">
        <v>1.09E-2</v>
      </c>
    </row>
    <row r="31" spans="1:8" ht="13.95" customHeight="1" x14ac:dyDescent="0.25">
      <c r="A31" s="195"/>
      <c r="B31" s="196"/>
      <c r="C31" s="196"/>
      <c r="D31" s="192"/>
      <c r="E31" s="192"/>
      <c r="F31" s="192"/>
      <c r="G31" s="192"/>
    </row>
    <row r="32" spans="1:8" ht="13.8" x14ac:dyDescent="0.25">
      <c r="A32" s="19" t="s">
        <v>15</v>
      </c>
      <c r="B32" s="20"/>
      <c r="C32" s="20"/>
      <c r="D32" s="22" t="s">
        <v>305</v>
      </c>
      <c r="E32" s="22"/>
      <c r="F32" s="22"/>
      <c r="G32" s="22"/>
    </row>
    <row r="33" spans="1:7" ht="13.8" x14ac:dyDescent="0.25">
      <c r="A33" s="19"/>
      <c r="B33" s="20"/>
      <c r="C33" s="20"/>
      <c r="D33" s="22"/>
      <c r="E33" s="22"/>
      <c r="F33" s="22"/>
      <c r="G33" s="22"/>
    </row>
    <row r="34" spans="1:7" ht="13.8" x14ac:dyDescent="0.25">
      <c r="A34" s="19" t="s">
        <v>47</v>
      </c>
      <c r="B34" s="20"/>
      <c r="C34" s="20"/>
      <c r="D34" s="25" t="s">
        <v>48</v>
      </c>
      <c r="E34" s="226">
        <v>42736</v>
      </c>
      <c r="F34" s="25" t="s">
        <v>49</v>
      </c>
      <c r="G34" s="226">
        <v>43100</v>
      </c>
    </row>
    <row r="35" spans="1:7" ht="13.8" x14ac:dyDescent="0.25">
      <c r="A35" s="19"/>
      <c r="B35" s="20"/>
      <c r="C35" s="20"/>
      <c r="D35" s="22"/>
      <c r="E35" s="22"/>
      <c r="F35" s="22"/>
      <c r="G35" s="22"/>
    </row>
    <row r="36" spans="1:7" ht="13.8" x14ac:dyDescent="0.25">
      <c r="A36" s="19" t="s">
        <v>50</v>
      </c>
      <c r="B36" s="20"/>
      <c r="C36" s="20"/>
      <c r="D36" s="244" t="s">
        <v>146</v>
      </c>
      <c r="E36" s="536"/>
      <c r="F36" s="536"/>
      <c r="G36" s="536"/>
    </row>
    <row r="37" spans="1:7" ht="13.8" x14ac:dyDescent="0.25">
      <c r="A37" s="19"/>
      <c r="B37" s="20"/>
      <c r="C37" s="20"/>
      <c r="D37" s="22"/>
      <c r="E37" s="22"/>
      <c r="F37" s="22"/>
      <c r="G37" s="22"/>
    </row>
    <row r="38" spans="1:7" ht="13.8" x14ac:dyDescent="0.25">
      <c r="A38" s="19" t="s">
        <v>51</v>
      </c>
      <c r="B38" s="20"/>
      <c r="C38" s="20"/>
      <c r="D38" s="22" t="s">
        <v>348</v>
      </c>
      <c r="E38" s="19"/>
      <c r="F38" s="537"/>
      <c r="G38" s="537"/>
    </row>
    <row r="39" spans="1:7" ht="13.8" x14ac:dyDescent="0.25">
      <c r="A39" s="19"/>
      <c r="B39" s="20"/>
      <c r="C39" s="20"/>
      <c r="D39" s="22"/>
      <c r="E39" s="22"/>
      <c r="F39" s="22"/>
      <c r="G39" s="22"/>
    </row>
    <row r="40" spans="1:7" ht="13.8" x14ac:dyDescent="0.25">
      <c r="A40" s="19" t="s">
        <v>52</v>
      </c>
      <c r="B40" s="20"/>
      <c r="C40" s="20"/>
      <c r="D40" s="22" t="s">
        <v>235</v>
      </c>
      <c r="E40" s="22"/>
      <c r="F40" s="22"/>
      <c r="G40" s="22"/>
    </row>
    <row r="41" spans="1:7" ht="13.8" x14ac:dyDescent="0.25">
      <c r="A41" s="19"/>
      <c r="B41" s="20"/>
      <c r="C41" s="20"/>
      <c r="D41" s="22" t="s">
        <v>76</v>
      </c>
      <c r="E41" s="22"/>
      <c r="F41" s="22"/>
      <c r="G41" s="22"/>
    </row>
    <row r="42" spans="1:7" ht="13.8" x14ac:dyDescent="0.25">
      <c r="C42" s="113"/>
      <c r="D42" s="22" t="s">
        <v>236</v>
      </c>
    </row>
    <row r="43" spans="1:7" ht="13.8" x14ac:dyDescent="0.25">
      <c r="D43" s="22" t="s">
        <v>237</v>
      </c>
    </row>
    <row r="44" spans="1:7" ht="13.8" x14ac:dyDescent="0.25">
      <c r="D44" s="22" t="s">
        <v>238</v>
      </c>
    </row>
  </sheetData>
  <mergeCells count="17">
    <mergeCell ref="D7:H7"/>
    <mergeCell ref="A3:H3"/>
    <mergeCell ref="D6:H6"/>
    <mergeCell ref="D16:H16"/>
    <mergeCell ref="D25:G25"/>
    <mergeCell ref="E36:G36"/>
    <mergeCell ref="F38:G38"/>
    <mergeCell ref="A17:C17"/>
    <mergeCell ref="D14:H14"/>
    <mergeCell ref="D30:G30"/>
    <mergeCell ref="D24:G24"/>
    <mergeCell ref="D23:G23"/>
    <mergeCell ref="D22:G22"/>
    <mergeCell ref="D29:G29"/>
    <mergeCell ref="D28:G28"/>
    <mergeCell ref="D27:G27"/>
    <mergeCell ref="D26:G26"/>
  </mergeCells>
  <phoneticPr fontId="0" type="noConversion"/>
  <pageMargins left="0.82677165354330717" right="0.23622047244094491" top="0.74803149606299213" bottom="0.74803149606299213" header="0.31496062992125984" footer="0.31496062992125984"/>
  <pageSetup paperSize="9" firstPageNumber="14" orientation="portrait" verticalDpi="300" r:id="rId1"/>
  <headerFooter alignWithMargins="0">
    <oddHeader>&amp;CSIA "AADSO"   
 Gada pārskats par 2017.gadu</oddHead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13"/>
  <sheetViews>
    <sheetView view="pageBreakPreview" zoomScale="90" zoomScaleSheetLayoutView="90" workbookViewId="0">
      <selection activeCell="E36" sqref="E36"/>
    </sheetView>
  </sheetViews>
  <sheetFormatPr defaultRowHeight="15" x14ac:dyDescent="0.25"/>
  <cols>
    <col min="1" max="2" width="16.6640625" customWidth="1"/>
    <col min="3" max="3" width="22.88671875" customWidth="1"/>
    <col min="4" max="4" width="4.6640625" style="80" customWidth="1"/>
    <col min="5" max="6" width="13.6640625" style="66" customWidth="1"/>
  </cols>
  <sheetData>
    <row r="1" spans="1:7" s="1" customFormat="1" ht="15.6" x14ac:dyDescent="0.3">
      <c r="A1" s="28" t="s">
        <v>220</v>
      </c>
      <c r="B1" s="28" t="s">
        <v>622</v>
      </c>
      <c r="C1" s="28" t="s">
        <v>384</v>
      </c>
      <c r="D1" s="81"/>
      <c r="E1" s="82"/>
      <c r="F1" s="66"/>
    </row>
    <row r="2" spans="1:7" s="1" customFormat="1" x14ac:dyDescent="0.25">
      <c r="A2" s="2"/>
      <c r="B2" s="2"/>
      <c r="C2" s="2"/>
      <c r="D2" s="83"/>
      <c r="E2" s="66"/>
      <c r="F2" s="66"/>
    </row>
    <row r="3" spans="1:7" s="1" customFormat="1" ht="13.5" customHeight="1" x14ac:dyDescent="0.3">
      <c r="A3" s="542" t="s">
        <v>65</v>
      </c>
      <c r="B3" s="542"/>
      <c r="C3" s="542"/>
      <c r="D3" s="150" t="s">
        <v>55</v>
      </c>
      <c r="E3" s="153">
        <v>2017</v>
      </c>
      <c r="F3" s="153">
        <v>2016</v>
      </c>
      <c r="G3" s="68" t="s">
        <v>56</v>
      </c>
    </row>
    <row r="4" spans="1:7" s="1" customFormat="1" ht="13.8" thickBot="1" x14ac:dyDescent="0.3">
      <c r="A4" s="542"/>
      <c r="B4" s="542"/>
      <c r="C4" s="542"/>
      <c r="D4" s="150" t="s">
        <v>57</v>
      </c>
      <c r="E4" s="154" t="s">
        <v>123</v>
      </c>
      <c r="F4" s="154" t="s">
        <v>123</v>
      </c>
    </row>
    <row r="5" spans="1:7" s="1" customFormat="1" ht="13.8" thickTop="1" x14ac:dyDescent="0.25">
      <c r="A5" s="2"/>
      <c r="B5" s="2"/>
      <c r="C5" s="2"/>
      <c r="D5" s="84"/>
    </row>
    <row r="6" spans="1:7" x14ac:dyDescent="0.25">
      <c r="A6" s="543" t="s">
        <v>248</v>
      </c>
      <c r="B6" s="543"/>
      <c r="C6" s="543"/>
      <c r="D6" s="84"/>
    </row>
    <row r="7" spans="1:7" hidden="1" x14ac:dyDescent="0.25">
      <c r="A7" s="13" t="s">
        <v>170</v>
      </c>
      <c r="B7" s="151"/>
      <c r="C7" s="151"/>
      <c r="D7" s="84"/>
    </row>
    <row r="8" spans="1:7" ht="27" hidden="1" customHeight="1" x14ac:dyDescent="0.25">
      <c r="A8" s="544" t="s">
        <v>171</v>
      </c>
      <c r="B8" s="544"/>
      <c r="C8" s="544"/>
      <c r="D8" s="84"/>
      <c r="E8" s="199">
        <v>0</v>
      </c>
      <c r="F8" s="199">
        <v>0</v>
      </c>
    </row>
    <row r="9" spans="1:7" ht="15.6" hidden="1" x14ac:dyDescent="0.3">
      <c r="A9" s="151"/>
      <c r="B9" s="151"/>
      <c r="C9" s="39" t="s">
        <v>172</v>
      </c>
      <c r="D9" s="237"/>
      <c r="E9" s="200">
        <f>E8</f>
        <v>0</v>
      </c>
      <c r="F9" s="200">
        <f>F8</f>
        <v>0</v>
      </c>
    </row>
    <row r="10" spans="1:7" ht="15.6" x14ac:dyDescent="0.3">
      <c r="A10" s="463" t="s">
        <v>633</v>
      </c>
      <c r="B10" s="463"/>
      <c r="C10" s="39"/>
      <c r="D10" s="237"/>
      <c r="E10" s="78"/>
      <c r="F10" s="78"/>
    </row>
    <row r="11" spans="1:7" s="1" customFormat="1" x14ac:dyDescent="0.25">
      <c r="A11" s="464" t="s">
        <v>277</v>
      </c>
      <c r="B11" s="464"/>
      <c r="C11" s="514"/>
      <c r="D11" s="103"/>
      <c r="E11" s="89">
        <v>85</v>
      </c>
      <c r="F11" s="89"/>
    </row>
    <row r="12" spans="1:7" s="1" customFormat="1" x14ac:dyDescent="0.25">
      <c r="A12" s="464"/>
      <c r="B12" s="464"/>
      <c r="C12" s="514" t="s">
        <v>116</v>
      </c>
      <c r="D12" s="103"/>
      <c r="E12" s="89">
        <v>85</v>
      </c>
      <c r="F12" s="89"/>
    </row>
    <row r="13" spans="1:7" x14ac:dyDescent="0.25">
      <c r="A13" s="13" t="s">
        <v>632</v>
      </c>
      <c r="B13" s="13"/>
      <c r="C13" s="2"/>
      <c r="D13" s="84"/>
    </row>
    <row r="14" spans="1:7" x14ac:dyDescent="0.25">
      <c r="A14" s="2" t="s">
        <v>219</v>
      </c>
      <c r="B14" s="13"/>
      <c r="C14" s="2"/>
      <c r="D14" s="84"/>
    </row>
    <row r="15" spans="1:7" x14ac:dyDescent="0.25">
      <c r="A15" s="3" t="s">
        <v>209</v>
      </c>
      <c r="B15" s="3"/>
      <c r="C15" s="2"/>
      <c r="D15" s="84"/>
      <c r="E15" s="104">
        <f>PLpiel!E35</f>
        <v>1734295</v>
      </c>
      <c r="F15" s="104">
        <v>1882033</v>
      </c>
    </row>
    <row r="16" spans="1:7" x14ac:dyDescent="0.25">
      <c r="A16" s="2" t="s">
        <v>210</v>
      </c>
      <c r="B16" s="2"/>
      <c r="C16" s="2"/>
      <c r="D16" s="84"/>
      <c r="E16" s="104">
        <f>PLpiel!D35</f>
        <v>203616</v>
      </c>
      <c r="F16" s="104">
        <f>PLpiel!D34</f>
        <v>407232</v>
      </c>
    </row>
    <row r="17" spans="1:6" x14ac:dyDescent="0.25">
      <c r="A17" s="3" t="s">
        <v>218</v>
      </c>
      <c r="B17" s="13"/>
      <c r="C17" s="2"/>
      <c r="D17" s="84"/>
      <c r="E17" s="104">
        <f>PLpiel!F35</f>
        <v>2293257</v>
      </c>
      <c r="F17" s="104">
        <v>2522735</v>
      </c>
    </row>
    <row r="18" spans="1:6" x14ac:dyDescent="0.25">
      <c r="A18" s="2" t="s">
        <v>217</v>
      </c>
      <c r="B18" s="2"/>
      <c r="C18" s="2"/>
      <c r="D18" s="86"/>
      <c r="E18" s="104">
        <f>PLpiel!G35</f>
        <v>8662</v>
      </c>
      <c r="F18" s="104">
        <v>1902</v>
      </c>
    </row>
    <row r="19" spans="1:6" hidden="1" x14ac:dyDescent="0.25">
      <c r="A19" s="2" t="s">
        <v>216</v>
      </c>
      <c r="B19" s="2"/>
      <c r="C19" s="2"/>
      <c r="D19" s="86"/>
      <c r="E19" s="104"/>
      <c r="F19" s="104"/>
    </row>
    <row r="20" spans="1:6" s="85" customFormat="1" ht="15.6" x14ac:dyDescent="0.3">
      <c r="A20" s="13"/>
      <c r="B20" s="13"/>
      <c r="C20" s="39" t="s">
        <v>66</v>
      </c>
      <c r="D20" s="238">
        <v>1</v>
      </c>
      <c r="E20" s="149">
        <f>SUM(E15:E18)</f>
        <v>4239830</v>
      </c>
      <c r="F20" s="149">
        <f>SUM(F15:F19)</f>
        <v>4813902</v>
      </c>
    </row>
    <row r="21" spans="1:6" hidden="1" x14ac:dyDescent="0.25">
      <c r="A21" s="1" t="s">
        <v>215</v>
      </c>
      <c r="B21" s="101"/>
      <c r="C21" s="2"/>
      <c r="D21" s="84"/>
      <c r="E21" s="163"/>
      <c r="F21" s="163"/>
    </row>
    <row r="22" spans="1:6" hidden="1" x14ac:dyDescent="0.25">
      <c r="A22" s="1" t="s">
        <v>214</v>
      </c>
      <c r="B22" s="101"/>
      <c r="C22" s="2"/>
      <c r="D22" s="84"/>
      <c r="E22" s="163"/>
      <c r="F22" s="163"/>
    </row>
    <row r="23" spans="1:6" s="85" customFormat="1" ht="15.6" x14ac:dyDescent="0.3">
      <c r="A23" s="13"/>
      <c r="B23" s="13"/>
      <c r="C23" s="39" t="s">
        <v>329</v>
      </c>
      <c r="D23" s="237"/>
      <c r="E23" s="149">
        <f>SUM(E15:E19)+E12</f>
        <v>4239915</v>
      </c>
      <c r="F23" s="149">
        <f>SUM(F15:F19)</f>
        <v>4813902</v>
      </c>
    </row>
    <row r="24" spans="1:6" ht="15.6" x14ac:dyDescent="0.3">
      <c r="A24" s="543" t="s">
        <v>249</v>
      </c>
      <c r="B24" s="543"/>
      <c r="C24" s="543"/>
      <c r="D24" s="84"/>
      <c r="E24" s="165"/>
      <c r="F24" s="165"/>
    </row>
    <row r="25" spans="1:6" x14ac:dyDescent="0.25">
      <c r="A25" s="13" t="s">
        <v>67</v>
      </c>
      <c r="B25" s="13"/>
      <c r="C25" s="2"/>
      <c r="D25" s="84"/>
      <c r="E25" s="163"/>
      <c r="F25" s="163"/>
    </row>
    <row r="26" spans="1:6" x14ac:dyDescent="0.25">
      <c r="A26" s="3" t="s">
        <v>213</v>
      </c>
      <c r="B26" s="13"/>
      <c r="C26" s="2"/>
      <c r="D26" s="84"/>
      <c r="E26" s="163"/>
      <c r="F26" s="163">
        <v>33775</v>
      </c>
    </row>
    <row r="27" spans="1:6" hidden="1" x14ac:dyDescent="0.25">
      <c r="A27" s="3" t="s">
        <v>250</v>
      </c>
      <c r="B27" s="13"/>
      <c r="C27" s="2"/>
      <c r="D27" s="84"/>
      <c r="E27" s="163"/>
      <c r="F27" s="163"/>
    </row>
    <row r="28" spans="1:6" hidden="1" x14ac:dyDescent="0.25">
      <c r="A28" s="2" t="s">
        <v>251</v>
      </c>
      <c r="B28" s="2"/>
      <c r="C28" s="2"/>
      <c r="D28" s="84"/>
      <c r="E28" s="163"/>
      <c r="F28" s="163"/>
    </row>
    <row r="29" spans="1:6" x14ac:dyDescent="0.25">
      <c r="A29" s="2" t="s">
        <v>212</v>
      </c>
      <c r="B29" s="2"/>
      <c r="C29" s="2"/>
      <c r="D29" s="88"/>
      <c r="E29" s="163">
        <v>1350</v>
      </c>
      <c r="F29" s="163">
        <v>2023</v>
      </c>
    </row>
    <row r="30" spans="1:6" ht="15.6" x14ac:dyDescent="0.3">
      <c r="A30" s="2"/>
      <c r="C30" s="39" t="s">
        <v>252</v>
      </c>
      <c r="D30" s="239">
        <v>2</v>
      </c>
      <c r="E30" s="149">
        <f>E26+E27+E28+E29</f>
        <v>1350</v>
      </c>
      <c r="F30" s="149">
        <f>F26+F27+F28+F29</f>
        <v>35798</v>
      </c>
    </row>
    <row r="31" spans="1:6" x14ac:dyDescent="0.25">
      <c r="A31" s="13" t="s">
        <v>191</v>
      </c>
      <c r="B31" s="13"/>
      <c r="C31" s="2"/>
      <c r="D31" s="240"/>
      <c r="E31" s="163"/>
      <c r="F31" s="163"/>
    </row>
    <row r="32" spans="1:6" x14ac:dyDescent="0.25">
      <c r="A32" s="2" t="s">
        <v>69</v>
      </c>
      <c r="B32" s="2"/>
      <c r="C32" s="2"/>
      <c r="D32" s="239">
        <v>3</v>
      </c>
      <c r="E32" s="163">
        <v>300297</v>
      </c>
      <c r="F32" s="163">
        <v>169829</v>
      </c>
    </row>
    <row r="33" spans="1:6" hidden="1" x14ac:dyDescent="0.25">
      <c r="A33" s="2" t="s">
        <v>253</v>
      </c>
      <c r="B33" s="2"/>
      <c r="C33" s="2"/>
      <c r="D33" s="239"/>
      <c r="E33" s="163"/>
      <c r="F33" s="163"/>
    </row>
    <row r="34" spans="1:6" x14ac:dyDescent="0.25">
      <c r="A34" s="2" t="s">
        <v>70</v>
      </c>
      <c r="B34" s="2"/>
      <c r="C34" s="2"/>
      <c r="D34" s="239">
        <v>4</v>
      </c>
      <c r="E34" s="163">
        <v>27971</v>
      </c>
      <c r="F34" s="163">
        <v>28130</v>
      </c>
    </row>
    <row r="35" spans="1:6" hidden="1" x14ac:dyDescent="0.25">
      <c r="A35" s="2" t="s">
        <v>254</v>
      </c>
      <c r="B35" s="2"/>
      <c r="C35" s="2"/>
      <c r="D35" s="239">
        <v>13</v>
      </c>
      <c r="E35" s="163"/>
      <c r="F35" s="163"/>
    </row>
    <row r="36" spans="1:6" x14ac:dyDescent="0.25">
      <c r="A36" s="2" t="s">
        <v>211</v>
      </c>
      <c r="B36" s="2"/>
      <c r="C36" s="2"/>
      <c r="D36" s="239">
        <v>5</v>
      </c>
      <c r="E36" s="163">
        <v>22255</v>
      </c>
      <c r="F36" s="163">
        <v>12142</v>
      </c>
    </row>
    <row r="37" spans="1:6" hidden="1" x14ac:dyDescent="0.25">
      <c r="A37" s="234" t="s">
        <v>255</v>
      </c>
      <c r="B37" s="2"/>
      <c r="C37" s="2"/>
      <c r="D37" s="239">
        <v>18</v>
      </c>
      <c r="E37" s="163"/>
      <c r="F37" s="163"/>
    </row>
    <row r="38" spans="1:6" ht="15.6" x14ac:dyDescent="0.3">
      <c r="A38" s="13"/>
      <c r="C38" s="39" t="s">
        <v>192</v>
      </c>
      <c r="D38" s="240"/>
      <c r="E38" s="149">
        <f>SUM(E32:E37)</f>
        <v>350523</v>
      </c>
      <c r="F38" s="149">
        <f>SUM(F32:F37)</f>
        <v>210101</v>
      </c>
    </row>
    <row r="39" spans="1:6" ht="15.6" x14ac:dyDescent="0.3">
      <c r="A39" s="13" t="s">
        <v>256</v>
      </c>
      <c r="B39" s="13"/>
      <c r="C39" s="13"/>
      <c r="D39" s="237">
        <v>6</v>
      </c>
      <c r="E39" s="149">
        <v>1428583</v>
      </c>
      <c r="F39" s="149">
        <v>1456871</v>
      </c>
    </row>
    <row r="40" spans="1:6" ht="16.2" thickBot="1" x14ac:dyDescent="0.35">
      <c r="B40" s="13"/>
      <c r="C40" s="39" t="s">
        <v>257</v>
      </c>
      <c r="D40" s="84"/>
      <c r="E40" s="164">
        <f>E39+E30+E38</f>
        <v>1780456</v>
      </c>
      <c r="F40" s="164">
        <f>F39+F30+F38</f>
        <v>1702770</v>
      </c>
    </row>
    <row r="41" spans="1:6" ht="16.8" thickTop="1" thickBot="1" x14ac:dyDescent="0.35">
      <c r="B41" s="13"/>
      <c r="C41" s="152" t="s">
        <v>193</v>
      </c>
      <c r="D41" s="84"/>
      <c r="E41" s="166">
        <f>E40+E23+E9</f>
        <v>6020371</v>
      </c>
      <c r="F41" s="166">
        <f>F40+F23+F9</f>
        <v>6516672</v>
      </c>
    </row>
    <row r="42" spans="1:6" ht="16.2" thickTop="1" x14ac:dyDescent="0.3">
      <c r="B42" s="13"/>
      <c r="C42" s="152"/>
      <c r="D42" s="84"/>
      <c r="E42" s="247"/>
      <c r="F42" s="247"/>
    </row>
    <row r="43" spans="1:6" x14ac:dyDescent="0.25">
      <c r="A43" s="129" t="s">
        <v>224</v>
      </c>
      <c r="D43" s="84"/>
      <c r="E43" s="87"/>
      <c r="F43" s="87"/>
    </row>
    <row r="44" spans="1:6" x14ac:dyDescent="0.25">
      <c r="A44" s="2"/>
      <c r="B44" s="2"/>
      <c r="C44" s="2"/>
      <c r="D44" s="84"/>
      <c r="E44" s="89"/>
    </row>
    <row r="45" spans="1:6" x14ac:dyDescent="0.25">
      <c r="A45" s="2"/>
      <c r="B45" s="2"/>
      <c r="C45" s="2"/>
      <c r="D45" s="84"/>
      <c r="E45" s="89"/>
    </row>
    <row r="46" spans="1:6" x14ac:dyDescent="0.25">
      <c r="A46" s="2"/>
      <c r="B46" s="2"/>
      <c r="C46" s="13"/>
      <c r="D46" s="84"/>
      <c r="E46" s="89"/>
    </row>
    <row r="47" spans="1:6" x14ac:dyDescent="0.25">
      <c r="A47" s="2"/>
      <c r="B47" s="2"/>
      <c r="C47" s="2"/>
      <c r="D47" s="84"/>
      <c r="E47" s="89"/>
    </row>
    <row r="48" spans="1:6" x14ac:dyDescent="0.25">
      <c r="A48" s="2"/>
      <c r="B48" s="2"/>
      <c r="C48" s="2"/>
      <c r="D48" s="84"/>
      <c r="E48" s="89"/>
    </row>
    <row r="49" spans="1:6" x14ac:dyDescent="0.25">
      <c r="A49" s="2"/>
      <c r="B49" s="2"/>
      <c r="C49" s="2"/>
      <c r="D49" s="84"/>
      <c r="E49" s="89"/>
    </row>
    <row r="50" spans="1:6" x14ac:dyDescent="0.25">
      <c r="A50" s="2"/>
      <c r="B50" s="2"/>
      <c r="C50" s="2"/>
      <c r="D50" s="84"/>
      <c r="E50" s="89"/>
    </row>
    <row r="51" spans="1:6" x14ac:dyDescent="0.25">
      <c r="A51" s="2"/>
      <c r="B51" s="2"/>
      <c r="C51" s="2"/>
      <c r="D51" s="84"/>
      <c r="E51" s="89"/>
    </row>
    <row r="52" spans="1:6" x14ac:dyDescent="0.25">
      <c r="A52" s="2"/>
      <c r="B52" s="2"/>
      <c r="C52" s="13"/>
      <c r="D52" s="84"/>
      <c r="E52" s="89"/>
    </row>
    <row r="53" spans="1:6" x14ac:dyDescent="0.25">
      <c r="A53" s="2"/>
      <c r="B53" s="2"/>
      <c r="C53" s="2"/>
      <c r="D53" s="84"/>
      <c r="E53" s="89"/>
    </row>
    <row r="54" spans="1:6" x14ac:dyDescent="0.25">
      <c r="A54" s="2"/>
      <c r="B54" s="2"/>
      <c r="C54" s="2"/>
      <c r="D54" s="84"/>
      <c r="E54" s="90"/>
      <c r="F54" s="89"/>
    </row>
    <row r="55" spans="1:6" x14ac:dyDescent="0.25">
      <c r="A55" s="2"/>
      <c r="B55" s="2"/>
      <c r="C55" s="2"/>
      <c r="D55" s="84"/>
      <c r="E55" s="89"/>
    </row>
    <row r="56" spans="1:6" ht="15.6" x14ac:dyDescent="0.3">
      <c r="A56" s="13"/>
      <c r="B56" s="13"/>
      <c r="C56" s="13"/>
      <c r="D56" s="84"/>
      <c r="E56" s="78"/>
      <c r="F56" s="78"/>
    </row>
    <row r="57" spans="1:6" x14ac:dyDescent="0.25">
      <c r="A57" s="2"/>
      <c r="B57" s="2"/>
      <c r="C57" s="2"/>
      <c r="D57" s="84"/>
      <c r="E57" s="89"/>
    </row>
    <row r="58" spans="1:6" x14ac:dyDescent="0.25">
      <c r="A58" s="13"/>
      <c r="B58" s="2"/>
      <c r="C58" s="2"/>
      <c r="D58" s="84"/>
      <c r="E58" s="89"/>
    </row>
    <row r="59" spans="1:6" x14ac:dyDescent="0.25">
      <c r="A59" s="2"/>
      <c r="B59" s="2"/>
      <c r="C59" s="2"/>
      <c r="D59" s="84"/>
      <c r="E59" s="89"/>
    </row>
    <row r="60" spans="1:6" x14ac:dyDescent="0.25">
      <c r="A60" s="2"/>
      <c r="B60" s="2"/>
      <c r="C60" s="2"/>
      <c r="D60" s="84"/>
      <c r="E60" s="89"/>
    </row>
    <row r="61" spans="1:6" x14ac:dyDescent="0.25">
      <c r="A61" s="2"/>
      <c r="B61" s="2"/>
      <c r="C61" s="2"/>
      <c r="D61" s="84"/>
      <c r="E61" s="89"/>
    </row>
    <row r="62" spans="1:6" x14ac:dyDescent="0.25">
      <c r="A62" s="13"/>
      <c r="B62" s="2"/>
      <c r="C62" s="2"/>
      <c r="D62" s="84"/>
      <c r="E62" s="89"/>
    </row>
    <row r="63" spans="1:6" x14ac:dyDescent="0.25">
      <c r="A63" s="13"/>
      <c r="B63" s="2"/>
      <c r="C63" s="2"/>
      <c r="D63" s="84"/>
      <c r="E63" s="89"/>
    </row>
    <row r="64" spans="1:6" x14ac:dyDescent="0.25">
      <c r="A64" s="13"/>
      <c r="B64" s="2"/>
      <c r="C64" s="2"/>
      <c r="D64" s="84"/>
      <c r="E64" s="89"/>
    </row>
    <row r="65" spans="1:5" x14ac:dyDescent="0.25">
      <c r="A65" s="13"/>
      <c r="B65" s="13"/>
      <c r="C65" s="2"/>
      <c r="D65" s="84"/>
      <c r="E65" s="89"/>
    </row>
    <row r="66" spans="1:5" x14ac:dyDescent="0.25">
      <c r="A66" s="2"/>
      <c r="B66" s="2"/>
      <c r="C66" s="2"/>
      <c r="D66" s="84"/>
      <c r="E66" s="89"/>
    </row>
    <row r="67" spans="1:5" x14ac:dyDescent="0.25">
      <c r="A67" s="2"/>
      <c r="B67" s="2"/>
      <c r="C67" s="2"/>
      <c r="D67" s="84"/>
      <c r="E67" s="89"/>
    </row>
    <row r="68" spans="1:5" x14ac:dyDescent="0.25">
      <c r="A68" s="2"/>
      <c r="B68" s="2"/>
      <c r="C68" s="2"/>
      <c r="D68" s="84"/>
      <c r="E68" s="89"/>
    </row>
    <row r="69" spans="1:5" x14ac:dyDescent="0.25">
      <c r="A69" s="2"/>
      <c r="B69" s="2"/>
      <c r="C69" s="2"/>
      <c r="D69" s="84"/>
      <c r="E69" s="89"/>
    </row>
    <row r="70" spans="1:5" x14ac:dyDescent="0.25">
      <c r="A70" s="2"/>
      <c r="B70" s="2"/>
      <c r="C70" s="2"/>
      <c r="D70" s="84"/>
      <c r="E70" s="89"/>
    </row>
    <row r="71" spans="1:5" x14ac:dyDescent="0.25">
      <c r="A71" s="2"/>
      <c r="B71" s="2"/>
      <c r="C71" s="2"/>
      <c r="D71" s="84"/>
      <c r="E71" s="89"/>
    </row>
    <row r="72" spans="1:5" x14ac:dyDescent="0.25">
      <c r="A72" s="2"/>
      <c r="B72" s="2"/>
      <c r="C72" s="2"/>
      <c r="D72" s="84"/>
      <c r="E72" s="89"/>
    </row>
    <row r="73" spans="1:5" x14ac:dyDescent="0.25">
      <c r="A73" s="2"/>
      <c r="B73" s="2"/>
      <c r="C73" s="2"/>
      <c r="D73" s="84"/>
      <c r="E73" s="89"/>
    </row>
    <row r="74" spans="1:5" x14ac:dyDescent="0.25">
      <c r="A74" s="2"/>
      <c r="B74" s="2"/>
      <c r="C74" s="2"/>
      <c r="D74" s="84"/>
      <c r="E74" s="89"/>
    </row>
    <row r="75" spans="1:5" x14ac:dyDescent="0.25">
      <c r="A75" s="2"/>
      <c r="B75" s="2"/>
      <c r="C75" s="2"/>
      <c r="D75" s="84"/>
      <c r="E75" s="89"/>
    </row>
    <row r="76" spans="1:5" x14ac:dyDescent="0.25">
      <c r="A76" s="2"/>
      <c r="B76" s="2"/>
      <c r="C76" s="2"/>
      <c r="D76" s="84"/>
      <c r="E76" s="89"/>
    </row>
    <row r="77" spans="1:5" x14ac:dyDescent="0.25">
      <c r="A77" s="2"/>
      <c r="B77" s="2"/>
      <c r="C77" s="2"/>
      <c r="D77" s="84"/>
      <c r="E77" s="89"/>
    </row>
    <row r="78" spans="1:5" x14ac:dyDescent="0.25">
      <c r="A78" s="2"/>
      <c r="B78" s="2"/>
      <c r="C78" s="2"/>
      <c r="D78" s="84"/>
      <c r="E78" s="89"/>
    </row>
    <row r="79" spans="1:5" x14ac:dyDescent="0.25">
      <c r="A79" s="2"/>
      <c r="B79" s="2"/>
      <c r="C79" s="2"/>
      <c r="D79" s="84"/>
      <c r="E79" s="89"/>
    </row>
    <row r="80" spans="1:5" x14ac:dyDescent="0.25">
      <c r="A80" s="2"/>
      <c r="B80" s="2"/>
      <c r="C80" s="2"/>
      <c r="D80" s="84"/>
      <c r="E80" s="89"/>
    </row>
    <row r="81" spans="1:6" ht="15.6" x14ac:dyDescent="0.3">
      <c r="A81" s="13"/>
      <c r="B81" s="13"/>
      <c r="C81" s="13"/>
      <c r="D81" s="84"/>
      <c r="E81" s="78"/>
      <c r="F81" s="91"/>
    </row>
    <row r="82" spans="1:6" x14ac:dyDescent="0.25">
      <c r="A82" s="2"/>
      <c r="B82" s="2"/>
      <c r="C82" s="2"/>
      <c r="D82" s="84"/>
      <c r="E82" s="89"/>
    </row>
    <row r="83" spans="1:6" x14ac:dyDescent="0.25">
      <c r="A83" s="13"/>
      <c r="B83" s="13"/>
      <c r="C83" s="2"/>
      <c r="D83" s="84"/>
      <c r="E83" s="89"/>
    </row>
    <row r="84" spans="1:6" x14ac:dyDescent="0.25">
      <c r="A84" s="2"/>
      <c r="B84" s="2"/>
      <c r="C84" s="2"/>
      <c r="D84" s="84"/>
      <c r="E84" s="89"/>
      <c r="F84" s="89"/>
    </row>
    <row r="85" spans="1:6" x14ac:dyDescent="0.25">
      <c r="A85" s="2"/>
      <c r="B85" s="2"/>
      <c r="C85" s="2"/>
      <c r="D85" s="84"/>
      <c r="E85" s="89"/>
      <c r="F85" s="89"/>
    </row>
    <row r="86" spans="1:6" x14ac:dyDescent="0.25">
      <c r="A86" s="2"/>
      <c r="B86" s="2"/>
      <c r="C86" s="2"/>
      <c r="D86" s="84"/>
      <c r="E86" s="89"/>
      <c r="F86" s="89"/>
    </row>
    <row r="87" spans="1:6" x14ac:dyDescent="0.25">
      <c r="A87" s="2"/>
      <c r="B87" s="2"/>
      <c r="C87" s="2"/>
      <c r="D87" s="84"/>
      <c r="E87" s="92"/>
      <c r="F87" s="89"/>
    </row>
    <row r="88" spans="1:6" x14ac:dyDescent="0.25">
      <c r="A88" s="2"/>
      <c r="B88" s="2"/>
      <c r="C88" s="2"/>
      <c r="D88" s="84"/>
      <c r="E88" s="92"/>
      <c r="F88" s="89"/>
    </row>
    <row r="89" spans="1:6" x14ac:dyDescent="0.25">
      <c r="A89" s="2"/>
      <c r="B89" s="2"/>
      <c r="C89" s="2"/>
      <c r="D89" s="84"/>
      <c r="E89" s="92"/>
      <c r="F89" s="89"/>
    </row>
    <row r="90" spans="1:6" x14ac:dyDescent="0.25">
      <c r="A90" s="2"/>
      <c r="B90" s="2"/>
      <c r="C90" s="2"/>
      <c r="D90" s="84"/>
      <c r="E90" s="92"/>
      <c r="F90" s="89"/>
    </row>
    <row r="91" spans="1:6" x14ac:dyDescent="0.25">
      <c r="A91" s="2"/>
      <c r="B91" s="2"/>
      <c r="C91" s="2"/>
      <c r="D91" s="84"/>
      <c r="E91" s="92"/>
      <c r="F91" s="89"/>
    </row>
    <row r="92" spans="1:6" x14ac:dyDescent="0.25">
      <c r="A92" s="2"/>
      <c r="B92" s="2"/>
      <c r="C92" s="2"/>
      <c r="D92" s="84"/>
      <c r="E92" s="89"/>
      <c r="F92" s="89"/>
    </row>
    <row r="93" spans="1:6" x14ac:dyDescent="0.25">
      <c r="A93" s="2"/>
      <c r="B93" s="2"/>
      <c r="C93" s="2"/>
      <c r="D93" s="84"/>
      <c r="E93" s="89"/>
      <c r="F93" s="89"/>
    </row>
    <row r="94" spans="1:6" x14ac:dyDescent="0.25">
      <c r="A94" s="2"/>
      <c r="B94" s="2"/>
      <c r="C94" s="2"/>
      <c r="D94" s="84"/>
      <c r="E94" s="89"/>
      <c r="F94" s="89"/>
    </row>
    <row r="95" spans="1:6" x14ac:dyDescent="0.25">
      <c r="A95" s="2"/>
      <c r="B95" s="2"/>
      <c r="C95" s="2"/>
      <c r="D95" s="84"/>
      <c r="E95" s="89"/>
      <c r="F95" s="89"/>
    </row>
    <row r="96" spans="1:6" x14ac:dyDescent="0.25">
      <c r="A96" s="2"/>
      <c r="B96" s="2"/>
      <c r="C96" s="2"/>
      <c r="D96" s="84"/>
      <c r="E96" s="89"/>
      <c r="F96" s="89"/>
    </row>
    <row r="97" spans="1:6" x14ac:dyDescent="0.25">
      <c r="A97" s="2"/>
      <c r="B97" s="2"/>
      <c r="C97" s="2"/>
      <c r="D97" s="84"/>
      <c r="E97" s="89"/>
      <c r="F97" s="89"/>
    </row>
    <row r="98" spans="1:6" x14ac:dyDescent="0.25">
      <c r="A98" s="2"/>
      <c r="B98" s="2"/>
      <c r="C98" s="2"/>
      <c r="D98" s="84"/>
      <c r="E98" s="89"/>
      <c r="F98" s="89"/>
    </row>
    <row r="99" spans="1:6" ht="15.6" x14ac:dyDescent="0.3">
      <c r="A99" s="13"/>
      <c r="B99" s="13"/>
      <c r="C99" s="13"/>
      <c r="D99" s="84"/>
      <c r="E99" s="78"/>
      <c r="F99" s="78"/>
    </row>
    <row r="100" spans="1:6" x14ac:dyDescent="0.25">
      <c r="A100" s="2"/>
      <c r="B100" s="2"/>
      <c r="C100" s="2"/>
      <c r="D100" s="84"/>
      <c r="E100" s="89"/>
      <c r="F100" s="89"/>
    </row>
    <row r="101" spans="1:6" ht="15.6" x14ac:dyDescent="0.3">
      <c r="A101" s="13"/>
      <c r="B101" s="2"/>
      <c r="C101" s="2"/>
      <c r="D101" s="84"/>
      <c r="E101" s="78"/>
      <c r="F101" s="78"/>
    </row>
    <row r="102" spans="1:6" x14ac:dyDescent="0.25">
      <c r="A102" s="2"/>
      <c r="B102" s="2"/>
      <c r="C102" s="2"/>
      <c r="D102" s="84"/>
      <c r="E102" s="89"/>
      <c r="F102" s="89"/>
    </row>
    <row r="103" spans="1:6" ht="15.6" x14ac:dyDescent="0.3">
      <c r="A103" s="13"/>
      <c r="B103" s="13"/>
      <c r="C103" s="13"/>
      <c r="D103" s="84"/>
      <c r="E103" s="77"/>
      <c r="F103" s="77"/>
    </row>
    <row r="104" spans="1:6" x14ac:dyDescent="0.25">
      <c r="A104" s="2"/>
      <c r="B104" s="2"/>
      <c r="C104" s="2"/>
      <c r="D104" s="84"/>
      <c r="E104" s="89"/>
      <c r="F104" s="89"/>
    </row>
    <row r="105" spans="1:6" x14ac:dyDescent="0.25">
      <c r="A105" s="93"/>
      <c r="B105" s="2"/>
      <c r="C105" s="2"/>
      <c r="D105" s="84"/>
      <c r="E105" s="89"/>
      <c r="F105" s="89"/>
    </row>
    <row r="106" spans="1:6" x14ac:dyDescent="0.25">
      <c r="A106" s="13"/>
      <c r="B106" s="2"/>
      <c r="C106" s="2"/>
      <c r="D106" s="94"/>
      <c r="E106" s="89"/>
      <c r="F106" s="89"/>
    </row>
    <row r="107" spans="1:6" x14ac:dyDescent="0.25">
      <c r="A107" s="2"/>
      <c r="B107" s="2"/>
      <c r="C107" s="2"/>
      <c r="E107" s="89"/>
      <c r="F107" s="89"/>
    </row>
    <row r="108" spans="1:6" x14ac:dyDescent="0.25">
      <c r="A108" s="2"/>
      <c r="B108" s="2"/>
      <c r="C108" s="2"/>
      <c r="E108" s="89"/>
      <c r="F108" s="89"/>
    </row>
    <row r="109" spans="1:6" x14ac:dyDescent="0.25">
      <c r="A109" s="54"/>
      <c r="B109" s="95"/>
      <c r="C109" s="54"/>
      <c r="E109" s="89"/>
      <c r="F109" s="89"/>
    </row>
    <row r="110" spans="1:6" x14ac:dyDescent="0.25">
      <c r="A110" s="2"/>
      <c r="B110" s="2"/>
      <c r="C110" s="95"/>
      <c r="E110" s="89"/>
      <c r="F110" s="89"/>
    </row>
    <row r="111" spans="1:6" x14ac:dyDescent="0.25">
      <c r="A111" s="2"/>
      <c r="B111" s="2"/>
      <c r="C111" s="2"/>
      <c r="E111" s="89"/>
      <c r="F111" s="89"/>
    </row>
    <row r="112" spans="1:6" x14ac:dyDescent="0.25">
      <c r="A112" s="2"/>
      <c r="B112" s="2"/>
      <c r="C112" s="2"/>
      <c r="E112" s="89"/>
      <c r="F112" s="89"/>
    </row>
    <row r="113" spans="1:6" x14ac:dyDescent="0.25">
      <c r="A113" s="54"/>
      <c r="B113" s="54"/>
      <c r="C113" s="54"/>
      <c r="E113" s="79"/>
      <c r="F113" s="79"/>
    </row>
  </sheetData>
  <mergeCells count="4">
    <mergeCell ref="A3:C4"/>
    <mergeCell ref="A6:C6"/>
    <mergeCell ref="A24:C24"/>
    <mergeCell ref="A8:C8"/>
  </mergeCells>
  <phoneticPr fontId="0" type="noConversion"/>
  <hyperlinks>
    <hyperlink ref="G3" location="G!P.pielikumi.A1" display="Uz pielikumu"/>
  </hyperlink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V44"/>
  <sheetViews>
    <sheetView view="pageBreakPreview" zoomScaleSheetLayoutView="100" workbookViewId="0">
      <selection activeCell="E30" sqref="E30"/>
    </sheetView>
  </sheetViews>
  <sheetFormatPr defaultRowHeight="15" x14ac:dyDescent="0.25"/>
  <cols>
    <col min="1" max="2" width="16.6640625" style="1" customWidth="1"/>
    <col min="3" max="3" width="19.6640625" style="1" customWidth="1"/>
    <col min="4" max="4" width="6.6640625" style="96" customWidth="1"/>
    <col min="5" max="5" width="13.88671875" style="66" customWidth="1"/>
    <col min="6" max="6" width="14.109375" style="66" customWidth="1"/>
    <col min="7" max="7" width="9.109375" style="97" customWidth="1"/>
  </cols>
  <sheetData>
    <row r="1" spans="1:7" s="1" customFormat="1" ht="15.6" x14ac:dyDescent="0.3">
      <c r="A1" s="28" t="s">
        <v>220</v>
      </c>
      <c r="B1" s="28" t="s">
        <v>622</v>
      </c>
      <c r="C1" s="28" t="s">
        <v>384</v>
      </c>
      <c r="D1" s="145"/>
      <c r="E1" s="145"/>
      <c r="F1" s="66"/>
      <c r="G1" s="97"/>
    </row>
    <row r="2" spans="1:7" s="1" customFormat="1" x14ac:dyDescent="0.25">
      <c r="D2" s="98"/>
      <c r="E2" s="66"/>
      <c r="F2" s="66"/>
      <c r="G2" s="97"/>
    </row>
    <row r="3" spans="1:7" s="1" customFormat="1" x14ac:dyDescent="0.25">
      <c r="D3" s="83"/>
      <c r="E3" s="66"/>
      <c r="F3" s="66"/>
      <c r="G3" s="97"/>
    </row>
    <row r="4" spans="1:7" s="10" customFormat="1" ht="13.5" customHeight="1" x14ac:dyDescent="0.3">
      <c r="A4" s="542" t="s">
        <v>71</v>
      </c>
      <c r="B4" s="542"/>
      <c r="C4" s="542"/>
      <c r="D4" s="150" t="str">
        <f>aktivs!D3</f>
        <v>Piezīmes</v>
      </c>
      <c r="E4" s="153">
        <v>2017</v>
      </c>
      <c r="F4" s="153">
        <v>2016</v>
      </c>
      <c r="G4" s="99" t="s">
        <v>56</v>
      </c>
    </row>
    <row r="5" spans="1:7" s="10" customFormat="1" ht="13.8" thickBot="1" x14ac:dyDescent="0.3">
      <c r="A5" s="542"/>
      <c r="B5" s="542"/>
      <c r="C5" s="542"/>
      <c r="D5" s="150" t="str">
        <f>aktivs!D4</f>
        <v>numurs</v>
      </c>
      <c r="E5" s="154" t="s">
        <v>123</v>
      </c>
      <c r="F5" s="154" t="s">
        <v>123</v>
      </c>
      <c r="G5" s="100"/>
    </row>
    <row r="6" spans="1:7" s="10" customFormat="1" ht="13.8" thickTop="1" x14ac:dyDescent="0.25">
      <c r="A6" s="545"/>
      <c r="B6" s="545"/>
      <c r="C6" s="545"/>
      <c r="D6" s="84"/>
      <c r="G6" s="100"/>
    </row>
    <row r="7" spans="1:7" ht="13.5" customHeight="1" x14ac:dyDescent="0.25">
      <c r="A7" s="101" t="s">
        <v>258</v>
      </c>
      <c r="B7" s="3"/>
      <c r="C7" s="3"/>
      <c r="D7" s="102"/>
    </row>
    <row r="8" spans="1:7" ht="14.25" customHeight="1" x14ac:dyDescent="0.25">
      <c r="A8" s="3" t="s">
        <v>72</v>
      </c>
      <c r="B8" s="3"/>
      <c r="C8" s="3"/>
      <c r="D8" s="103"/>
      <c r="E8" s="104">
        <v>473000</v>
      </c>
      <c r="F8" s="104">
        <v>473000</v>
      </c>
    </row>
    <row r="9" spans="1:7" hidden="1" x14ac:dyDescent="0.25">
      <c r="A9" s="3" t="s">
        <v>296</v>
      </c>
      <c r="B9" s="3"/>
      <c r="C9" s="3"/>
      <c r="D9" s="105"/>
      <c r="E9" s="104"/>
      <c r="F9" s="104"/>
    </row>
    <row r="10" spans="1:7" x14ac:dyDescent="0.25">
      <c r="A10" s="546" t="s">
        <v>73</v>
      </c>
      <c r="B10" s="547"/>
      <c r="C10" s="101"/>
      <c r="D10" s="105"/>
      <c r="E10" s="104"/>
      <c r="F10" s="104"/>
    </row>
    <row r="11" spans="1:7" hidden="1" x14ac:dyDescent="0.25">
      <c r="A11" s="3" t="s">
        <v>298</v>
      </c>
      <c r="B11" s="3"/>
      <c r="C11" s="3"/>
      <c r="D11" s="105"/>
      <c r="E11" s="104"/>
      <c r="F11" s="104"/>
    </row>
    <row r="12" spans="1:7" x14ac:dyDescent="0.25">
      <c r="A12" s="3" t="s">
        <v>168</v>
      </c>
      <c r="B12" s="3"/>
      <c r="C12" s="3"/>
      <c r="D12" s="105"/>
      <c r="E12" s="104">
        <v>461</v>
      </c>
      <c r="F12" s="104">
        <v>461</v>
      </c>
    </row>
    <row r="13" spans="1:7" x14ac:dyDescent="0.25">
      <c r="A13" s="3" t="s">
        <v>221</v>
      </c>
      <c r="B13" s="3"/>
      <c r="C13" s="3"/>
      <c r="D13" s="105"/>
      <c r="E13" s="156">
        <f>F13+F14-48579</f>
        <v>561795</v>
      </c>
      <c r="F13" s="156">
        <v>513215</v>
      </c>
    </row>
    <row r="14" spans="1:7" x14ac:dyDescent="0.25">
      <c r="A14" s="3" t="s">
        <v>64</v>
      </c>
      <c r="B14" s="3"/>
      <c r="C14" s="3"/>
      <c r="D14" s="105"/>
      <c r="E14" s="156">
        <f>'P vai Z aprekins'!G24</f>
        <v>45306</v>
      </c>
      <c r="F14" s="156">
        <v>97159</v>
      </c>
    </row>
    <row r="15" spans="1:7" ht="16.5" customHeight="1" thickBot="1" x14ac:dyDescent="0.35">
      <c r="A15" s="101"/>
      <c r="B15" s="101"/>
      <c r="C15" s="235" t="s">
        <v>259</v>
      </c>
      <c r="D15" s="237">
        <v>7</v>
      </c>
      <c r="E15" s="160">
        <f>SUM(E8:E14)</f>
        <v>1080562</v>
      </c>
      <c r="F15" s="160">
        <f>SUM(F8:F14)</f>
        <v>1083835</v>
      </c>
    </row>
    <row r="16" spans="1:7" ht="13.5" hidden="1" customHeight="1" thickTop="1" x14ac:dyDescent="0.3">
      <c r="A16" s="101" t="s">
        <v>138</v>
      </c>
      <c r="B16" s="101"/>
      <c r="C16" s="101"/>
      <c r="D16" s="237"/>
      <c r="E16" s="161"/>
      <c r="F16" s="161"/>
    </row>
    <row r="17" spans="1:256" ht="14.25" hidden="1" customHeight="1" x14ac:dyDescent="0.25">
      <c r="A17" s="3" t="s">
        <v>74</v>
      </c>
      <c r="B17" s="3"/>
      <c r="C17" s="3"/>
      <c r="D17" s="237">
        <v>8</v>
      </c>
      <c r="E17" s="104">
        <v>0</v>
      </c>
      <c r="F17" s="104">
        <v>0</v>
      </c>
    </row>
    <row r="18" spans="1:256" ht="0.75" hidden="1" customHeight="1" x14ac:dyDescent="0.25">
      <c r="A18" s="3" t="s">
        <v>321</v>
      </c>
      <c r="B18" s="3"/>
      <c r="C18" s="3"/>
      <c r="D18" s="3"/>
      <c r="E18" s="104"/>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row>
    <row r="19" spans="1:256" ht="15.75" hidden="1" customHeight="1" thickBot="1" x14ac:dyDescent="0.35">
      <c r="A19" s="101"/>
      <c r="C19" s="155" t="s">
        <v>260</v>
      </c>
      <c r="D19" s="105"/>
      <c r="E19" s="160">
        <f>SUM(E17:E18)</f>
        <v>0</v>
      </c>
      <c r="F19" s="160">
        <f>F17</f>
        <v>0</v>
      </c>
    </row>
    <row r="20" spans="1:256" ht="15.6" thickTop="1" x14ac:dyDescent="0.25">
      <c r="A20" s="101" t="s">
        <v>261</v>
      </c>
      <c r="B20" s="3"/>
      <c r="C20" s="3"/>
      <c r="D20" s="105"/>
      <c r="E20" s="104"/>
      <c r="F20" s="104"/>
    </row>
    <row r="21" spans="1:256" x14ac:dyDescent="0.25">
      <c r="A21" s="101" t="s">
        <v>262</v>
      </c>
      <c r="B21" s="101"/>
      <c r="C21" s="3"/>
      <c r="D21" s="105"/>
      <c r="E21" s="104"/>
      <c r="F21" s="104"/>
    </row>
    <row r="22" spans="1:256" hidden="1" x14ac:dyDescent="0.25">
      <c r="A22" s="3" t="s">
        <v>266</v>
      </c>
      <c r="B22" s="3"/>
      <c r="C22" s="3"/>
      <c r="D22" s="237">
        <v>22</v>
      </c>
      <c r="E22" s="104"/>
      <c r="F22" s="104"/>
    </row>
    <row r="23" spans="1:256" hidden="1" x14ac:dyDescent="0.25">
      <c r="A23" s="3" t="s">
        <v>263</v>
      </c>
      <c r="B23" s="3"/>
      <c r="C23" s="3"/>
      <c r="D23" s="237">
        <v>23</v>
      </c>
      <c r="E23" s="104"/>
      <c r="F23" s="104"/>
    </row>
    <row r="24" spans="1:256" hidden="1" x14ac:dyDescent="0.25">
      <c r="A24" s="3" t="s">
        <v>264</v>
      </c>
      <c r="B24" s="3"/>
      <c r="C24" s="3"/>
      <c r="D24" s="237">
        <v>24</v>
      </c>
      <c r="E24" s="104"/>
      <c r="F24" s="104"/>
    </row>
    <row r="25" spans="1:256" x14ac:dyDescent="0.25">
      <c r="A25" s="3" t="s">
        <v>222</v>
      </c>
      <c r="B25" s="3"/>
      <c r="C25" s="3"/>
      <c r="D25" s="237">
        <v>8</v>
      </c>
      <c r="E25" s="104">
        <v>4129587</v>
      </c>
      <c r="F25" s="104">
        <v>4737637</v>
      </c>
    </row>
    <row r="26" spans="1:256" ht="15.6" x14ac:dyDescent="0.3">
      <c r="A26" s="101"/>
      <c r="C26" s="155" t="s">
        <v>194</v>
      </c>
      <c r="D26" s="105"/>
      <c r="E26" s="162">
        <f>SUM(E22:E25)</f>
        <v>4129587</v>
      </c>
      <c r="F26" s="162">
        <f>SUM(F22:F25)</f>
        <v>4737637</v>
      </c>
    </row>
    <row r="27" spans="1:256" x14ac:dyDescent="0.25">
      <c r="A27" s="101" t="s">
        <v>265</v>
      </c>
      <c r="B27" s="101"/>
      <c r="C27" s="3"/>
      <c r="D27" s="105"/>
      <c r="E27" s="104"/>
      <c r="F27" s="104"/>
    </row>
    <row r="28" spans="1:256" x14ac:dyDescent="0.25">
      <c r="A28" s="3" t="s">
        <v>75</v>
      </c>
      <c r="B28" s="3"/>
      <c r="C28" s="3"/>
      <c r="D28" s="237">
        <v>9</v>
      </c>
      <c r="E28" s="104">
        <v>45753</v>
      </c>
      <c r="F28" s="104">
        <v>52308</v>
      </c>
    </row>
    <row r="29" spans="1:256" x14ac:dyDescent="0.25">
      <c r="A29" s="3" t="s">
        <v>223</v>
      </c>
      <c r="B29" s="3"/>
      <c r="C29" s="3"/>
      <c r="D29" s="237">
        <v>10</v>
      </c>
      <c r="E29" s="104">
        <v>116726</v>
      </c>
      <c r="F29" s="104">
        <v>17830</v>
      </c>
    </row>
    <row r="30" spans="1:256" x14ac:dyDescent="0.25">
      <c r="A30" s="3" t="s">
        <v>631</v>
      </c>
      <c r="B30" s="3"/>
      <c r="C30" s="3"/>
      <c r="D30" s="237"/>
      <c r="E30" s="104">
        <v>22688</v>
      </c>
      <c r="F30" s="104"/>
    </row>
    <row r="31" spans="1:256" x14ac:dyDescent="0.25">
      <c r="A31" s="3" t="s">
        <v>222</v>
      </c>
      <c r="B31" s="3"/>
      <c r="C31" s="3"/>
      <c r="D31" s="237">
        <v>8</v>
      </c>
      <c r="E31" s="104">
        <v>608050</v>
      </c>
      <c r="F31" s="104">
        <v>608050</v>
      </c>
    </row>
    <row r="32" spans="1:256" hidden="1" x14ac:dyDescent="0.25">
      <c r="A32" s="3" t="s">
        <v>267</v>
      </c>
      <c r="B32" s="3"/>
      <c r="C32" s="3"/>
      <c r="D32" s="237">
        <v>30</v>
      </c>
      <c r="E32" s="104"/>
      <c r="F32" s="104"/>
    </row>
    <row r="33" spans="1:8" hidden="1" x14ac:dyDescent="0.25">
      <c r="A33" s="3" t="s">
        <v>297</v>
      </c>
      <c r="B33" s="3"/>
      <c r="C33" s="3"/>
      <c r="D33" s="237">
        <v>31</v>
      </c>
      <c r="E33" s="104"/>
      <c r="F33" s="104"/>
    </row>
    <row r="34" spans="1:8" x14ac:dyDescent="0.25">
      <c r="A34" s="3" t="s">
        <v>80</v>
      </c>
      <c r="B34" s="3"/>
      <c r="C34" s="3"/>
      <c r="D34" s="237">
        <v>11</v>
      </c>
      <c r="E34" s="104">
        <v>17005</v>
      </c>
      <c r="F34" s="104">
        <v>17012</v>
      </c>
    </row>
    <row r="35" spans="1:8" ht="15.6" x14ac:dyDescent="0.3">
      <c r="A35" s="101"/>
      <c r="C35" s="155" t="s">
        <v>268</v>
      </c>
      <c r="D35" s="105"/>
      <c r="E35" s="162">
        <f>SUM(E28:E34)</f>
        <v>810222</v>
      </c>
      <c r="F35" s="162">
        <f>SUM(F28:F34)</f>
        <v>695200</v>
      </c>
    </row>
    <row r="36" spans="1:8" ht="16.2" thickBot="1" x14ac:dyDescent="0.35">
      <c r="A36" s="101"/>
      <c r="B36" s="3"/>
      <c r="C36" s="155" t="s">
        <v>269</v>
      </c>
      <c r="D36" s="102"/>
      <c r="E36" s="160">
        <f>E26+E35</f>
        <v>4939809</v>
      </c>
      <c r="F36" s="160">
        <f>F26+F35</f>
        <v>5432837</v>
      </c>
      <c r="G36" s="97" t="s">
        <v>81</v>
      </c>
    </row>
    <row r="37" spans="1:8" ht="16.8" thickTop="1" thickBot="1" x14ac:dyDescent="0.35">
      <c r="B37" s="101"/>
      <c r="C37" s="152" t="s">
        <v>82</v>
      </c>
      <c r="D37" s="105"/>
      <c r="E37" s="166">
        <f>E15+E19+E36</f>
        <v>6020371</v>
      </c>
      <c r="F37" s="166">
        <f>F15+F19+F36</f>
        <v>6516672</v>
      </c>
      <c r="G37" s="106"/>
      <c r="H37" s="106" t="b">
        <f>F37=aktivs!F41</f>
        <v>1</v>
      </c>
    </row>
    <row r="38" spans="1:8" ht="15.6" thickTop="1" x14ac:dyDescent="0.25">
      <c r="D38" s="98"/>
      <c r="E38" s="89"/>
      <c r="F38" s="89"/>
    </row>
    <row r="39" spans="1:8" x14ac:dyDescent="0.25">
      <c r="A39" t="str">
        <f>aktivs!A43</f>
        <v>Pielikums no 7. līdz 18. lapai ir neatņemama šī finansu pārskata sastāvdaļa</v>
      </c>
      <c r="B39"/>
      <c r="C39"/>
      <c r="D39" s="203"/>
      <c r="E39" s="204"/>
      <c r="F39" s="204"/>
      <c r="G39" s="16"/>
    </row>
    <row r="40" spans="1:8" x14ac:dyDescent="0.25">
      <c r="D40" s="98"/>
      <c r="E40" s="89"/>
      <c r="F40" s="89"/>
    </row>
    <row r="41" spans="1:8" s="22" customFormat="1" ht="13.8" x14ac:dyDescent="0.25">
      <c r="A41" s="22" t="s">
        <v>239</v>
      </c>
    </row>
    <row r="42" spans="1:8" s="63" customFormat="1" x14ac:dyDescent="0.25">
      <c r="F42" s="49"/>
    </row>
    <row r="43" spans="1:8" x14ac:dyDescent="0.25">
      <c r="A43" s="3"/>
      <c r="B43" s="3"/>
      <c r="C43" s="107"/>
      <c r="D43" s="102"/>
      <c r="E43" s="89"/>
      <c r="F43" s="89"/>
    </row>
    <row r="44" spans="1:8" x14ac:dyDescent="0.25">
      <c r="D44" s="98"/>
      <c r="E44" s="89"/>
      <c r="F44" s="89"/>
    </row>
  </sheetData>
  <mergeCells count="3">
    <mergeCell ref="A4:C5"/>
    <mergeCell ref="A6:C6"/>
    <mergeCell ref="A10:B10"/>
  </mergeCells>
  <phoneticPr fontId="0" type="noConversion"/>
  <hyperlinks>
    <hyperlink ref="G4" location="G!P.pielikumi.A1" display="Uz pielikumu"/>
  </hyperlink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rowBreaks count="1" manualBreakCount="1">
    <brk id="44"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9"/>
  <sheetViews>
    <sheetView tabSelected="1" view="pageBreakPreview" zoomScaleSheetLayoutView="100" workbookViewId="0">
      <selection activeCell="G8" sqref="G8"/>
    </sheetView>
  </sheetViews>
  <sheetFormatPr defaultColWidth="6.5546875" defaultRowHeight="15" x14ac:dyDescent="0.25"/>
  <cols>
    <col min="1" max="4" width="6.5546875" style="63" customWidth="1"/>
    <col min="5" max="5" width="27.6640625" style="63" customWidth="1"/>
    <col min="6" max="6" width="6.109375" style="49" customWidth="1"/>
    <col min="7" max="7" width="13" style="63" customWidth="1"/>
    <col min="8" max="8" width="14.5546875" style="63" customWidth="1"/>
    <col min="9" max="9" width="1.6640625" style="63" customWidth="1"/>
    <col min="10" max="10" width="10.6640625" style="63" customWidth="1"/>
    <col min="11" max="16384" width="6.5546875" style="63"/>
  </cols>
  <sheetData>
    <row r="1" spans="1:10" ht="15.6" x14ac:dyDescent="0.3">
      <c r="A1" s="64" t="s">
        <v>53</v>
      </c>
      <c r="B1" s="64"/>
      <c r="C1" s="64"/>
      <c r="D1" s="64"/>
      <c r="E1" s="64"/>
      <c r="F1" s="65"/>
    </row>
    <row r="2" spans="1:10" ht="15.6" x14ac:dyDescent="0.3">
      <c r="A2" s="64" t="s">
        <v>54</v>
      </c>
      <c r="B2" s="64"/>
      <c r="C2" s="64"/>
      <c r="D2" s="64"/>
      <c r="E2" s="64"/>
      <c r="F2" s="65"/>
    </row>
    <row r="3" spans="1:10" ht="15.6" x14ac:dyDescent="0.3">
      <c r="A3" s="64" t="s">
        <v>623</v>
      </c>
      <c r="B3" s="64"/>
      <c r="C3" s="64"/>
      <c r="D3" s="64"/>
      <c r="E3" s="64"/>
      <c r="F3" s="65"/>
    </row>
    <row r="5" spans="1:10" ht="16.2" x14ac:dyDescent="0.3">
      <c r="A5" s="66"/>
      <c r="B5" s="66"/>
      <c r="C5" s="66"/>
      <c r="D5" s="66"/>
      <c r="E5" s="66"/>
      <c r="F5" s="67" t="s">
        <v>55</v>
      </c>
      <c r="G5" s="211">
        <v>2017</v>
      </c>
      <c r="H5" s="211">
        <v>2016</v>
      </c>
      <c r="J5" s="68" t="s">
        <v>56</v>
      </c>
    </row>
    <row r="6" spans="1:10" ht="15.6" x14ac:dyDescent="0.3">
      <c r="A6" s="66"/>
      <c r="B6" s="66"/>
      <c r="C6" s="66"/>
      <c r="D6" s="66"/>
      <c r="E6" s="66"/>
      <c r="F6" s="67" t="s">
        <v>57</v>
      </c>
      <c r="G6" s="212" t="s">
        <v>123</v>
      </c>
      <c r="H6" s="212" t="s">
        <v>123</v>
      </c>
    </row>
    <row r="7" spans="1:10" ht="15.6" x14ac:dyDescent="0.3">
      <c r="A7" s="66"/>
      <c r="B7" s="66"/>
      <c r="C7" s="66"/>
      <c r="D7" s="66"/>
      <c r="E7" s="66"/>
      <c r="F7" s="69"/>
      <c r="G7" s="70"/>
      <c r="H7" s="70"/>
    </row>
    <row r="8" spans="1:10" x14ac:dyDescent="0.25">
      <c r="A8" s="71" t="s">
        <v>58</v>
      </c>
      <c r="B8" s="71"/>
      <c r="C8" s="71"/>
      <c r="D8" s="71"/>
      <c r="E8" s="71"/>
      <c r="F8" s="72">
        <v>12</v>
      </c>
      <c r="G8" s="404">
        <f>PZApiel!H18</f>
        <v>2038077</v>
      </c>
      <c r="H8" s="404">
        <f>PZApiel!I18</f>
        <v>1544052</v>
      </c>
      <c r="J8" s="191"/>
    </row>
    <row r="9" spans="1:10" x14ac:dyDescent="0.25">
      <c r="A9" s="250" t="s">
        <v>169</v>
      </c>
      <c r="B9" s="248"/>
      <c r="C9" s="248"/>
      <c r="D9" s="248"/>
      <c r="E9" s="248"/>
      <c r="F9" s="249"/>
      <c r="G9" s="405">
        <f>G8</f>
        <v>2038077</v>
      </c>
      <c r="H9" s="405">
        <f>H8</f>
        <v>1544052</v>
      </c>
      <c r="J9" s="191"/>
    </row>
    <row r="10" spans="1:10" x14ac:dyDescent="0.25">
      <c r="A10" s="548" t="s">
        <v>240</v>
      </c>
      <c r="B10" s="548"/>
      <c r="C10" s="548"/>
      <c r="D10" s="548"/>
      <c r="E10" s="548"/>
      <c r="F10" s="72">
        <v>13</v>
      </c>
      <c r="G10" s="404">
        <f>PZApiel!H42</f>
        <v>2248300</v>
      </c>
      <c r="H10" s="404">
        <f>PZApiel!I42</f>
        <v>1816527</v>
      </c>
      <c r="J10" s="191"/>
    </row>
    <row r="11" spans="1:10" ht="15.6" x14ac:dyDescent="0.3">
      <c r="A11" s="74" t="s">
        <v>59</v>
      </c>
      <c r="B11" s="74"/>
      <c r="C11" s="74"/>
      <c r="D11" s="74"/>
      <c r="E11" s="74"/>
      <c r="F11" s="75"/>
      <c r="G11" s="406">
        <f>G8-G10</f>
        <v>-210223</v>
      </c>
      <c r="H11" s="406">
        <f>H8-H10</f>
        <v>-272475</v>
      </c>
      <c r="J11" s="191"/>
    </row>
    <row r="12" spans="1:10" x14ac:dyDescent="0.25">
      <c r="A12" s="73" t="s">
        <v>60</v>
      </c>
      <c r="B12" s="73"/>
      <c r="C12" s="73"/>
      <c r="D12" s="73"/>
      <c r="E12" s="73"/>
      <c r="F12" s="72">
        <v>14</v>
      </c>
      <c r="G12" s="407">
        <f>PZApiel!H50</f>
        <v>487</v>
      </c>
      <c r="H12" s="407">
        <f>PZApiel!I50</f>
        <v>413</v>
      </c>
    </row>
    <row r="13" spans="1:10" x14ac:dyDescent="0.25">
      <c r="A13" s="73" t="s">
        <v>61</v>
      </c>
      <c r="B13" s="73"/>
      <c r="C13" s="73"/>
      <c r="D13" s="73"/>
      <c r="E13" s="73"/>
      <c r="F13" s="72">
        <v>15</v>
      </c>
      <c r="G13" s="407">
        <f>PZApiel!H72</f>
        <v>113564</v>
      </c>
      <c r="H13" s="407">
        <f>PZApiel!I72</f>
        <v>89205.99000000002</v>
      </c>
    </row>
    <row r="14" spans="1:10" x14ac:dyDescent="0.25">
      <c r="A14" s="73" t="s">
        <v>62</v>
      </c>
      <c r="B14" s="73"/>
      <c r="C14" s="73"/>
      <c r="D14" s="73"/>
      <c r="E14" s="73"/>
      <c r="F14" s="76">
        <v>16</v>
      </c>
      <c r="G14" s="407">
        <f>PZApiel!H81</f>
        <v>616356</v>
      </c>
      <c r="H14" s="407">
        <f>PZApiel!I81</f>
        <v>694005</v>
      </c>
    </row>
    <row r="15" spans="1:10" ht="14.4" customHeight="1" x14ac:dyDescent="0.25">
      <c r="A15" s="73" t="s">
        <v>63</v>
      </c>
      <c r="B15" s="73"/>
      <c r="C15" s="73"/>
      <c r="D15" s="73"/>
      <c r="E15" s="73"/>
      <c r="F15" s="76">
        <v>17</v>
      </c>
      <c r="G15" s="407">
        <f>PZApiel!H94</f>
        <v>246776</v>
      </c>
      <c r="H15" s="407">
        <f>PZApiel!I94</f>
        <v>234752.18</v>
      </c>
    </row>
    <row r="16" spans="1:10" ht="1.2" hidden="1" customHeight="1" x14ac:dyDescent="0.25">
      <c r="A16" s="73" t="s">
        <v>241</v>
      </c>
      <c r="B16" s="74"/>
      <c r="C16" s="74"/>
      <c r="D16" s="74"/>
      <c r="E16" s="74"/>
      <c r="F16" s="75"/>
      <c r="G16" s="407"/>
      <c r="H16" s="407"/>
    </row>
    <row r="17" spans="1:10" ht="1.2" hidden="1" customHeight="1" x14ac:dyDescent="0.25">
      <c r="A17" s="73" t="s">
        <v>242</v>
      </c>
      <c r="B17" s="74"/>
      <c r="C17" s="74"/>
      <c r="D17" s="74"/>
      <c r="E17" s="74"/>
      <c r="F17" s="75"/>
      <c r="G17" s="407"/>
      <c r="H17" s="407"/>
    </row>
    <row r="18" spans="1:10" hidden="1" x14ac:dyDescent="0.25">
      <c r="A18" s="230" t="s">
        <v>291</v>
      </c>
      <c r="B18" s="74"/>
      <c r="C18" s="74"/>
      <c r="D18" s="74"/>
      <c r="E18" s="74"/>
      <c r="F18" s="236"/>
      <c r="G18" s="407">
        <f>G19+G20</f>
        <v>0</v>
      </c>
      <c r="H18" s="407">
        <f>H19+H20</f>
        <v>0</v>
      </c>
    </row>
    <row r="19" spans="1:10" ht="0.75" hidden="1" customHeight="1" x14ac:dyDescent="0.25">
      <c r="A19" s="73" t="s">
        <v>243</v>
      </c>
      <c r="B19" s="74"/>
      <c r="C19" s="74"/>
      <c r="D19" s="74"/>
      <c r="E19" s="74"/>
      <c r="F19" s="75"/>
      <c r="G19" s="407"/>
      <c r="H19" s="407"/>
    </row>
    <row r="20" spans="1:10" ht="1.2" hidden="1" customHeight="1" x14ac:dyDescent="0.25">
      <c r="A20" s="73" t="s">
        <v>244</v>
      </c>
      <c r="B20" s="74"/>
      <c r="C20" s="74"/>
      <c r="D20" s="74"/>
      <c r="E20" s="74"/>
      <c r="F20" s="75"/>
      <c r="G20" s="407"/>
      <c r="H20" s="407"/>
    </row>
    <row r="21" spans="1:10" ht="16.2" thickBot="1" x14ac:dyDescent="0.35">
      <c r="A21" s="74" t="s">
        <v>245</v>
      </c>
      <c r="B21" s="74"/>
      <c r="C21" s="74"/>
      <c r="D21" s="74"/>
      <c r="E21" s="74"/>
      <c r="F21" s="75"/>
      <c r="G21" s="408">
        <f>G11-G12-G13+G14-G15-G18</f>
        <v>45306</v>
      </c>
      <c r="H21" s="408">
        <f>H11-H12-H13+H14-H15-H18</f>
        <v>97158.830000000016</v>
      </c>
    </row>
    <row r="22" spans="1:10" ht="15.6" thickTop="1" x14ac:dyDescent="0.25">
      <c r="A22" s="73" t="s">
        <v>246</v>
      </c>
      <c r="B22" s="73"/>
      <c r="C22" s="73"/>
      <c r="D22" s="73"/>
      <c r="E22" s="73"/>
      <c r="F22" s="72"/>
      <c r="G22" s="409">
        <v>0</v>
      </c>
      <c r="H22" s="409">
        <v>0</v>
      </c>
    </row>
    <row r="23" spans="1:10" ht="16.2" thickBot="1" x14ac:dyDescent="0.35">
      <c r="A23" s="74" t="s">
        <v>247</v>
      </c>
      <c r="B23" s="73"/>
      <c r="C23" s="73"/>
      <c r="D23" s="73"/>
      <c r="E23" s="73"/>
      <c r="F23" s="72"/>
      <c r="G23" s="410">
        <f>G21+G22</f>
        <v>45306</v>
      </c>
      <c r="H23" s="410">
        <f>H21+H22</f>
        <v>97158.830000000016</v>
      </c>
    </row>
    <row r="24" spans="1:10" ht="16.8" thickTop="1" thickBot="1" x14ac:dyDescent="0.35">
      <c r="A24" s="169" t="s">
        <v>64</v>
      </c>
      <c r="B24" s="169"/>
      <c r="C24" s="169"/>
      <c r="D24" s="169"/>
      <c r="E24" s="169"/>
      <c r="F24" s="170"/>
      <c r="G24" s="411">
        <f>G23</f>
        <v>45306</v>
      </c>
      <c r="H24" s="411">
        <f>H23</f>
        <v>97158.830000000016</v>
      </c>
      <c r="J24" s="191"/>
    </row>
    <row r="25" spans="1:10" ht="15.6" thickTop="1" x14ac:dyDescent="0.25">
      <c r="A25" s="73"/>
      <c r="B25" s="73"/>
      <c r="C25" s="73"/>
      <c r="D25" s="73"/>
      <c r="E25" s="73"/>
      <c r="F25" s="75"/>
    </row>
    <row r="26" spans="1:10" x14ac:dyDescent="0.25">
      <c r="A26" s="73"/>
      <c r="B26" s="73"/>
      <c r="C26" s="73"/>
      <c r="D26" s="73"/>
      <c r="E26" s="73"/>
    </row>
    <row r="27" spans="1:10" s="21" customFormat="1" x14ac:dyDescent="0.25">
      <c r="A27" s="22" t="str">
        <f>pasivs!A39</f>
        <v>Pielikums no 7. līdz 18. lapai ir neatņemama šī finansu pārskata sastāvdaļa</v>
      </c>
      <c r="B27" s="22"/>
      <c r="C27" s="192"/>
      <c r="D27" s="22"/>
      <c r="E27" s="22"/>
      <c r="F27" s="40"/>
    </row>
    <row r="28" spans="1:10" x14ac:dyDescent="0.25">
      <c r="A28" s="73"/>
      <c r="B28" s="73"/>
      <c r="C28" s="73"/>
      <c r="D28" s="73"/>
      <c r="E28" s="73"/>
    </row>
    <row r="29" spans="1:10" s="22" customFormat="1" ht="13.8" x14ac:dyDescent="0.25">
      <c r="A29" s="22" t="s">
        <v>328</v>
      </c>
    </row>
  </sheetData>
  <mergeCells count="1">
    <mergeCell ref="A10:E10"/>
  </mergeCells>
  <phoneticPr fontId="0" type="noConversion"/>
  <hyperlinks>
    <hyperlink ref="J5" location="G!P.pielikumi.A1" display="Uz pielikumu"/>
  </hyperlink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view="pageBreakPreview" zoomScaleNormal="130" zoomScaleSheetLayoutView="100" workbookViewId="0">
      <selection activeCell="G31" sqref="G31"/>
    </sheetView>
  </sheetViews>
  <sheetFormatPr defaultRowHeight="13.2" x14ac:dyDescent="0.25"/>
  <cols>
    <col min="1" max="1" width="8.5546875" customWidth="1"/>
    <col min="2" max="2" width="28.88671875" customWidth="1"/>
    <col min="3" max="3" width="0.33203125" customWidth="1"/>
    <col min="4" max="5" width="10.44140625" customWidth="1"/>
    <col min="6" max="6" width="11.6640625" customWidth="1"/>
    <col min="7" max="7" width="10.6640625" customWidth="1"/>
    <col min="8" max="8" width="12.109375" style="10" customWidth="1"/>
    <col min="9" max="10" width="9.109375" style="110" customWidth="1"/>
  </cols>
  <sheetData>
    <row r="1" spans="1:18" s="21" customFormat="1" ht="15.6" x14ac:dyDescent="0.3">
      <c r="A1" s="167" t="s">
        <v>18</v>
      </c>
      <c r="B1" s="62"/>
      <c r="C1" s="62"/>
      <c r="D1" s="62"/>
      <c r="E1" s="62"/>
      <c r="F1" s="62"/>
      <c r="G1" s="62"/>
      <c r="H1" s="172"/>
      <c r="I1" s="173"/>
      <c r="J1" s="173"/>
    </row>
    <row r="2" spans="1:18" ht="12" customHeight="1" x14ac:dyDescent="0.25">
      <c r="A2" s="10"/>
      <c r="B2" s="10"/>
      <c r="C2" s="10"/>
      <c r="D2" s="10"/>
      <c r="E2" s="10"/>
      <c r="F2" s="10"/>
      <c r="G2" s="10"/>
      <c r="H2" s="52"/>
    </row>
    <row r="3" spans="1:18" hidden="1" x14ac:dyDescent="0.25">
      <c r="A3" s="233" t="s">
        <v>189</v>
      </c>
      <c r="B3" s="10"/>
      <c r="C3" s="10"/>
      <c r="D3" s="10"/>
      <c r="E3" s="10"/>
      <c r="F3" s="10"/>
      <c r="G3" s="10"/>
      <c r="H3" s="52"/>
    </row>
    <row r="4" spans="1:18" s="110" customFormat="1" hidden="1" x14ac:dyDescent="0.25">
      <c r="A4" s="10" t="s">
        <v>103</v>
      </c>
      <c r="B4" s="10"/>
      <c r="C4" s="10"/>
      <c r="D4" s="10"/>
      <c r="E4" s="10"/>
      <c r="F4" s="10"/>
      <c r="G4" s="10"/>
      <c r="H4" s="52"/>
      <c r="K4"/>
      <c r="L4"/>
      <c r="M4"/>
      <c r="N4"/>
      <c r="O4"/>
      <c r="P4"/>
      <c r="Q4"/>
      <c r="R4"/>
    </row>
    <row r="5" spans="1:18" s="110" customFormat="1" hidden="1" x14ac:dyDescent="0.25">
      <c r="A5" s="10"/>
      <c r="B5" s="10"/>
      <c r="C5" s="10"/>
      <c r="D5" s="10"/>
      <c r="E5" s="10"/>
      <c r="F5" s="10"/>
      <c r="G5" s="10"/>
      <c r="H5" s="52"/>
      <c r="K5"/>
      <c r="L5"/>
      <c r="M5"/>
      <c r="N5"/>
      <c r="O5"/>
      <c r="P5"/>
      <c r="Q5"/>
      <c r="R5"/>
    </row>
    <row r="6" spans="1:18" s="110" customFormat="1" ht="21" hidden="1" x14ac:dyDescent="0.25">
      <c r="A6" s="549"/>
      <c r="B6" s="550"/>
      <c r="C6" s="550"/>
      <c r="D6" s="550"/>
      <c r="E6" s="550"/>
      <c r="F6" s="551"/>
      <c r="G6" s="214" t="s">
        <v>277</v>
      </c>
      <c r="H6" s="146"/>
      <c r="K6"/>
      <c r="L6"/>
      <c r="M6"/>
      <c r="N6"/>
      <c r="O6"/>
      <c r="P6"/>
      <c r="Q6"/>
      <c r="R6"/>
    </row>
    <row r="7" spans="1:18" s="110" customFormat="1" hidden="1" x14ac:dyDescent="0.25">
      <c r="A7" s="552" t="s">
        <v>104</v>
      </c>
      <c r="B7" s="553"/>
      <c r="C7" s="553"/>
      <c r="D7" s="553"/>
      <c r="E7" s="553"/>
      <c r="F7" s="554"/>
      <c r="G7" s="215"/>
      <c r="H7" s="147"/>
      <c r="K7"/>
      <c r="L7"/>
      <c r="M7"/>
      <c r="N7"/>
      <c r="O7"/>
      <c r="P7"/>
      <c r="Q7"/>
      <c r="R7"/>
    </row>
    <row r="8" spans="1:18" s="110" customFormat="1" hidden="1" x14ac:dyDescent="0.25">
      <c r="A8" s="555" t="s">
        <v>232</v>
      </c>
      <c r="B8" s="556"/>
      <c r="C8" s="556"/>
      <c r="D8" s="556"/>
      <c r="E8" s="556"/>
      <c r="F8" s="557"/>
      <c r="G8" s="216"/>
      <c r="H8" s="202"/>
      <c r="K8" s="10"/>
      <c r="L8" s="10"/>
      <c r="M8" s="10"/>
      <c r="N8" s="10"/>
      <c r="O8" s="10"/>
      <c r="P8" s="10"/>
      <c r="Q8" s="10"/>
      <c r="R8" s="10"/>
    </row>
    <row r="9" spans="1:18" s="110" customFormat="1" hidden="1" x14ac:dyDescent="0.25">
      <c r="A9" s="229" t="s">
        <v>271</v>
      </c>
      <c r="B9" s="227"/>
      <c r="C9" s="227"/>
      <c r="D9" s="227"/>
      <c r="E9" s="227"/>
      <c r="F9" s="228"/>
      <c r="G9" s="216"/>
      <c r="H9" s="202"/>
      <c r="K9" s="10"/>
      <c r="L9" s="10"/>
      <c r="M9" s="10"/>
      <c r="N9" s="10"/>
      <c r="O9" s="10"/>
      <c r="P9" s="10"/>
      <c r="Q9" s="10"/>
      <c r="R9" s="10"/>
    </row>
    <row r="10" spans="1:18" s="110" customFormat="1" hidden="1" x14ac:dyDescent="0.25">
      <c r="A10" s="229" t="s">
        <v>272</v>
      </c>
      <c r="B10" s="227"/>
      <c r="C10" s="227"/>
      <c r="D10" s="227"/>
      <c r="E10" s="227"/>
      <c r="F10" s="228"/>
      <c r="G10" s="216"/>
      <c r="H10" s="202"/>
      <c r="K10" s="10"/>
      <c r="L10" s="10"/>
      <c r="M10" s="10"/>
      <c r="N10" s="10"/>
      <c r="O10" s="10"/>
      <c r="P10" s="10"/>
      <c r="Q10" s="10"/>
      <c r="R10" s="10"/>
    </row>
    <row r="11" spans="1:18" s="110" customFormat="1" hidden="1" x14ac:dyDescent="0.25">
      <c r="A11" s="555" t="s">
        <v>270</v>
      </c>
      <c r="B11" s="556"/>
      <c r="C11" s="556"/>
      <c r="D11" s="556"/>
      <c r="E11" s="556"/>
      <c r="F11" s="557"/>
      <c r="G11" s="216">
        <f>G8+G9-G10</f>
        <v>0</v>
      </c>
      <c r="H11" s="202"/>
      <c r="K11" s="10"/>
      <c r="L11" s="10"/>
      <c r="M11" s="10"/>
      <c r="N11" s="10"/>
      <c r="O11" s="10"/>
      <c r="P11" s="10"/>
      <c r="Q11" s="10"/>
      <c r="R11" s="10"/>
    </row>
    <row r="12" spans="1:18" s="198" customFormat="1" hidden="1" x14ac:dyDescent="0.25">
      <c r="A12" s="560" t="s">
        <v>273</v>
      </c>
      <c r="B12" s="561"/>
      <c r="C12" s="561"/>
      <c r="D12" s="561"/>
      <c r="E12" s="561"/>
      <c r="F12" s="562"/>
      <c r="G12" s="217"/>
      <c r="H12" s="197"/>
      <c r="K12" s="85"/>
      <c r="L12" s="85"/>
      <c r="M12" s="85"/>
      <c r="N12" s="85"/>
      <c r="O12" s="85"/>
      <c r="P12" s="85"/>
      <c r="Q12" s="85"/>
      <c r="R12" s="85"/>
    </row>
    <row r="13" spans="1:18" s="110" customFormat="1" hidden="1" x14ac:dyDescent="0.25">
      <c r="A13" s="571" t="s">
        <v>274</v>
      </c>
      <c r="B13" s="572"/>
      <c r="C13" s="572"/>
      <c r="D13" s="572"/>
      <c r="E13" s="572"/>
      <c r="F13" s="573"/>
      <c r="G13" s="216"/>
      <c r="H13" s="202"/>
      <c r="K13" s="10"/>
      <c r="L13" s="10"/>
      <c r="M13" s="10"/>
      <c r="N13" s="10"/>
      <c r="O13" s="10"/>
      <c r="P13" s="10"/>
      <c r="Q13" s="10"/>
      <c r="R13" s="10"/>
    </row>
    <row r="14" spans="1:18" s="110" customFormat="1" hidden="1" x14ac:dyDescent="0.25">
      <c r="A14" s="568" t="s">
        <v>275</v>
      </c>
      <c r="B14" s="569"/>
      <c r="C14" s="569"/>
      <c r="D14" s="569"/>
      <c r="E14" s="569"/>
      <c r="F14" s="570"/>
      <c r="G14" s="218"/>
      <c r="H14" s="148"/>
      <c r="K14"/>
      <c r="L14"/>
      <c r="M14"/>
      <c r="N14"/>
      <c r="O14"/>
      <c r="P14"/>
      <c r="Q14"/>
      <c r="R14"/>
    </row>
    <row r="15" spans="1:18" s="110" customFormat="1" hidden="1" x14ac:dyDescent="0.25">
      <c r="A15" s="571" t="s">
        <v>276</v>
      </c>
      <c r="B15" s="572"/>
      <c r="C15" s="572"/>
      <c r="D15" s="572"/>
      <c r="E15" s="572"/>
      <c r="F15" s="573"/>
      <c r="G15" s="216">
        <f>G13+G14</f>
        <v>0</v>
      </c>
      <c r="H15" s="202"/>
      <c r="K15" s="10"/>
      <c r="L15" s="10"/>
      <c r="M15" s="10"/>
      <c r="N15" s="10"/>
      <c r="O15" s="10"/>
      <c r="P15" s="10"/>
      <c r="Q15" s="10"/>
      <c r="R15" s="10"/>
    </row>
    <row r="16" spans="1:18" s="198" customFormat="1" hidden="1" x14ac:dyDescent="0.25">
      <c r="A16" s="563" t="s">
        <v>233</v>
      </c>
      <c r="B16" s="564"/>
      <c r="C16" s="564"/>
      <c r="D16" s="564"/>
      <c r="E16" s="564"/>
      <c r="F16" s="565"/>
      <c r="G16" s="217">
        <f>G8-G13</f>
        <v>0</v>
      </c>
      <c r="H16" s="197"/>
      <c r="I16" s="198" t="b">
        <f>G16=aktivs!F9</f>
        <v>1</v>
      </c>
      <c r="K16" s="85"/>
      <c r="L16" s="85"/>
      <c r="M16" s="85"/>
      <c r="N16" s="85"/>
      <c r="O16" s="85"/>
      <c r="P16" s="85"/>
      <c r="Q16" s="85"/>
      <c r="R16" s="85"/>
    </row>
    <row r="17" spans="1:18" s="198" customFormat="1" ht="13.8" hidden="1" thickBot="1" x14ac:dyDescent="0.3">
      <c r="A17" s="581" t="s">
        <v>292</v>
      </c>
      <c r="B17" s="582"/>
      <c r="C17" s="582"/>
      <c r="D17" s="582"/>
      <c r="E17" s="582"/>
      <c r="F17" s="583"/>
      <c r="G17" s="219">
        <f>G11-G15</f>
        <v>0</v>
      </c>
      <c r="H17" s="197"/>
      <c r="I17" s="198" t="b">
        <f>G17=aktivs!E9</f>
        <v>1</v>
      </c>
      <c r="K17" s="85"/>
      <c r="L17" s="85"/>
      <c r="M17" s="85"/>
      <c r="N17" s="85"/>
      <c r="O17" s="85"/>
      <c r="P17" s="85"/>
      <c r="Q17" s="85"/>
      <c r="R17" s="85"/>
    </row>
    <row r="18" spans="1:18" s="110" customFormat="1" x14ac:dyDescent="0.25">
      <c r="A18"/>
      <c r="B18"/>
      <c r="C18"/>
      <c r="D18"/>
      <c r="E18"/>
      <c r="F18"/>
      <c r="G18"/>
      <c r="H18" s="10"/>
      <c r="K18"/>
      <c r="L18"/>
      <c r="M18"/>
      <c r="N18"/>
      <c r="O18"/>
      <c r="P18"/>
      <c r="Q18"/>
      <c r="R18"/>
    </row>
    <row r="19" spans="1:18" ht="13.8" x14ac:dyDescent="0.25">
      <c r="A19" s="243" t="s">
        <v>83</v>
      </c>
      <c r="B19" s="16"/>
      <c r="H19" s="52"/>
    </row>
    <row r="20" spans="1:18" ht="13.8" thickBot="1" x14ac:dyDescent="0.3">
      <c r="A20" s="10" t="s">
        <v>106</v>
      </c>
      <c r="B20" s="16"/>
      <c r="C20" s="10"/>
      <c r="D20" s="10"/>
      <c r="H20" s="52"/>
    </row>
    <row r="21" spans="1:18" s="80" customFormat="1" ht="33.75" customHeight="1" x14ac:dyDescent="0.25">
      <c r="A21" s="587"/>
      <c r="B21" s="588"/>
      <c r="C21" s="220" t="s">
        <v>107</v>
      </c>
      <c r="D21" s="241" t="s">
        <v>315</v>
      </c>
      <c r="E21" s="220" t="s">
        <v>278</v>
      </c>
      <c r="F21" s="220" t="s">
        <v>108</v>
      </c>
      <c r="G21" s="220" t="s">
        <v>109</v>
      </c>
      <c r="H21" s="221" t="s">
        <v>87</v>
      </c>
      <c r="I21" s="120"/>
      <c r="J21" s="120"/>
    </row>
    <row r="22" spans="1:18" s="113" customFormat="1" x14ac:dyDescent="0.25">
      <c r="A22" s="589" t="s">
        <v>110</v>
      </c>
      <c r="B22" s="590"/>
      <c r="C22" s="590"/>
      <c r="D22" s="590"/>
      <c r="E22" s="590"/>
      <c r="F22" s="590"/>
      <c r="G22" s="590"/>
      <c r="H22" s="591"/>
      <c r="I22" s="111"/>
      <c r="J22" s="111"/>
    </row>
    <row r="23" spans="1:18" s="113" customFormat="1" ht="13.8" x14ac:dyDescent="0.25">
      <c r="A23" s="574" t="s">
        <v>280</v>
      </c>
      <c r="B23" s="575"/>
      <c r="C23" s="176"/>
      <c r="D23" s="176">
        <v>407232</v>
      </c>
      <c r="E23" s="174">
        <v>5087547</v>
      </c>
      <c r="F23" s="174">
        <v>4457082</v>
      </c>
      <c r="G23" s="174">
        <v>10480</v>
      </c>
      <c r="H23" s="222">
        <f>SUM(C23:G23)</f>
        <v>9962341</v>
      </c>
      <c r="I23" s="111"/>
      <c r="J23" s="111"/>
    </row>
    <row r="24" spans="1:18" s="113" customFormat="1" ht="13.8" x14ac:dyDescent="0.25">
      <c r="A24" s="576" t="s">
        <v>271</v>
      </c>
      <c r="B24" s="577"/>
      <c r="C24" s="179"/>
      <c r="D24" s="179"/>
      <c r="E24" s="178"/>
      <c r="F24" s="178">
        <v>32288</v>
      </c>
      <c r="G24" s="178">
        <v>8245</v>
      </c>
      <c r="H24" s="222">
        <f>SUM(C24:G24)</f>
        <v>40533</v>
      </c>
      <c r="I24" s="111"/>
      <c r="J24" s="111"/>
    </row>
    <row r="25" spans="1:18" s="113" customFormat="1" ht="13.8" x14ac:dyDescent="0.25">
      <c r="A25" s="576" t="s">
        <v>279</v>
      </c>
      <c r="B25" s="577"/>
      <c r="C25" s="179">
        <v>0</v>
      </c>
      <c r="D25" s="179">
        <v>-203616</v>
      </c>
      <c r="E25" s="178">
        <v>0</v>
      </c>
      <c r="F25" s="178">
        <v>0</v>
      </c>
      <c r="G25" s="178">
        <v>0</v>
      </c>
      <c r="H25" s="222">
        <f>SUM(C25:G25)</f>
        <v>-203616</v>
      </c>
      <c r="I25" s="111"/>
      <c r="J25" s="111"/>
    </row>
    <row r="26" spans="1:18" s="113" customFormat="1" ht="13.8" x14ac:dyDescent="0.25">
      <c r="A26" s="574" t="s">
        <v>624</v>
      </c>
      <c r="B26" s="575"/>
      <c r="C26" s="174">
        <f t="shared" ref="C26:H26" si="0">SUM(C23:C25)</f>
        <v>0</v>
      </c>
      <c r="D26" s="174">
        <f t="shared" si="0"/>
        <v>203616</v>
      </c>
      <c r="E26" s="174">
        <f t="shared" si="0"/>
        <v>5087547</v>
      </c>
      <c r="F26" s="174">
        <f t="shared" si="0"/>
        <v>4489370</v>
      </c>
      <c r="G26" s="174">
        <f t="shared" si="0"/>
        <v>18725</v>
      </c>
      <c r="H26" s="222">
        <f t="shared" si="0"/>
        <v>9799258</v>
      </c>
      <c r="I26" s="171"/>
      <c r="J26" s="111"/>
    </row>
    <row r="27" spans="1:18" s="113" customFormat="1" ht="0.75" customHeight="1" x14ac:dyDescent="0.25">
      <c r="A27" s="578" t="s">
        <v>105</v>
      </c>
      <c r="B27" s="579"/>
      <c r="C27" s="579"/>
      <c r="D27" s="579"/>
      <c r="E27" s="579"/>
      <c r="F27" s="579"/>
      <c r="G27" s="579"/>
      <c r="H27" s="580"/>
      <c r="I27" s="111"/>
      <c r="J27" s="111"/>
    </row>
    <row r="28" spans="1:18" s="113" customFormat="1" x14ac:dyDescent="0.25">
      <c r="A28" s="584" t="s">
        <v>273</v>
      </c>
      <c r="B28" s="585"/>
      <c r="C28" s="585"/>
      <c r="D28" s="585"/>
      <c r="E28" s="585"/>
      <c r="F28" s="585"/>
      <c r="G28" s="585"/>
      <c r="H28" s="586"/>
      <c r="I28" s="111"/>
      <c r="J28" s="111"/>
    </row>
    <row r="29" spans="1:18" s="113" customFormat="1" ht="13.8" x14ac:dyDescent="0.25">
      <c r="A29" s="558" t="s">
        <v>281</v>
      </c>
      <c r="B29" s="559"/>
      <c r="C29" s="176">
        <v>0</v>
      </c>
      <c r="D29" s="176"/>
      <c r="E29" s="174">
        <v>3205514</v>
      </c>
      <c r="F29" s="174">
        <v>1934347</v>
      </c>
      <c r="G29" s="174">
        <v>8578</v>
      </c>
      <c r="H29" s="222">
        <f>F29+G29+E29</f>
        <v>5148439</v>
      </c>
      <c r="I29" s="111"/>
      <c r="J29" s="111"/>
    </row>
    <row r="30" spans="1:18" s="113" customFormat="1" ht="13.8" x14ac:dyDescent="0.25">
      <c r="A30" s="566" t="s">
        <v>283</v>
      </c>
      <c r="B30" s="567"/>
      <c r="C30" s="177">
        <v>0</v>
      </c>
      <c r="D30" s="177"/>
      <c r="E30" s="178">
        <v>147738</v>
      </c>
      <c r="F30" s="178">
        <v>261766</v>
      </c>
      <c r="G30" s="178">
        <v>1485</v>
      </c>
      <c r="H30" s="222">
        <f>SUM(C30:G30)</f>
        <v>410989</v>
      </c>
      <c r="I30" s="111"/>
      <c r="J30" s="111"/>
    </row>
    <row r="31" spans="1:18" s="113" customFormat="1" ht="13.8" x14ac:dyDescent="0.25">
      <c r="A31" s="566" t="s">
        <v>301</v>
      </c>
      <c r="B31" s="567"/>
      <c r="C31" s="177">
        <v>0</v>
      </c>
      <c r="D31" s="177"/>
      <c r="E31" s="178">
        <v>0</v>
      </c>
      <c r="F31" s="178">
        <v>0</v>
      </c>
      <c r="G31" s="178">
        <v>0</v>
      </c>
      <c r="H31" s="222">
        <f>SUM(C31:G31)</f>
        <v>0</v>
      </c>
      <c r="I31" s="111"/>
      <c r="J31" s="111"/>
    </row>
    <row r="32" spans="1:18" s="115" customFormat="1" ht="13.8" x14ac:dyDescent="0.25">
      <c r="A32" s="558" t="s">
        <v>282</v>
      </c>
      <c r="B32" s="559"/>
      <c r="C32" s="174">
        <f>SUM(C29:C31)</f>
        <v>0</v>
      </c>
      <c r="D32" s="174"/>
      <c r="E32" s="174">
        <f>SUM(E29:E31)</f>
        <v>3353252</v>
      </c>
      <c r="F32" s="174">
        <f>SUM(F29:F31)</f>
        <v>2196113</v>
      </c>
      <c r="G32" s="174">
        <f>SUM(G29:G31)</f>
        <v>10063</v>
      </c>
      <c r="H32" s="222">
        <f>H29+H30+H31</f>
        <v>5559428</v>
      </c>
      <c r="I32" s="171"/>
      <c r="J32" s="111"/>
    </row>
    <row r="33" spans="1:10" s="115" customFormat="1" ht="13.8" thickBot="1" x14ac:dyDescent="0.3">
      <c r="A33" s="598" t="s">
        <v>111</v>
      </c>
      <c r="B33" s="599"/>
      <c r="C33" s="599"/>
      <c r="D33" s="599"/>
      <c r="E33" s="599"/>
      <c r="F33" s="599"/>
      <c r="G33" s="599">
        <v>6734</v>
      </c>
      <c r="H33" s="600"/>
      <c r="I33" s="111"/>
      <c r="J33" s="111"/>
    </row>
    <row r="34" spans="1:10" s="115" customFormat="1" ht="14.4" thickTop="1" x14ac:dyDescent="0.25">
      <c r="A34" s="604" t="str">
        <f>A23</f>
        <v>2016.gada 31.decembri</v>
      </c>
      <c r="B34" s="605"/>
      <c r="C34" s="175">
        <f>C23-C29</f>
        <v>0</v>
      </c>
      <c r="D34" s="175">
        <v>407232</v>
      </c>
      <c r="E34" s="175">
        <f>E23-E29</f>
        <v>1882033</v>
      </c>
      <c r="F34" s="175">
        <f>F23-F29</f>
        <v>2522735</v>
      </c>
      <c r="G34" s="175">
        <f>G23-G29</f>
        <v>1902</v>
      </c>
      <c r="H34" s="223">
        <f>SUM(D34:G34)</f>
        <v>4813902</v>
      </c>
      <c r="I34" s="114" t="b">
        <f>H34=aktivs!F20</f>
        <v>1</v>
      </c>
      <c r="J34" s="111"/>
    </row>
    <row r="35" spans="1:10" s="115" customFormat="1" ht="14.4" thickBot="1" x14ac:dyDescent="0.3">
      <c r="A35" s="601" t="str">
        <f>A26</f>
        <v>2017.gada 31.decembri</v>
      </c>
      <c r="B35" s="602"/>
      <c r="C35" s="224">
        <f>C26-C32</f>
        <v>0</v>
      </c>
      <c r="D35" s="224">
        <f>D23+D25</f>
        <v>203616</v>
      </c>
      <c r="E35" s="224">
        <f>E26-E32</f>
        <v>1734295</v>
      </c>
      <c r="F35" s="224">
        <f>F26-F32</f>
        <v>2293257</v>
      </c>
      <c r="G35" s="224">
        <f>G26-G32</f>
        <v>8662</v>
      </c>
      <c r="H35" s="225">
        <f>SUM(D35:G35)</f>
        <v>4239830</v>
      </c>
      <c r="I35" s="114" t="b">
        <f>H35=aktivs!E23</f>
        <v>0</v>
      </c>
      <c r="J35" s="171"/>
    </row>
    <row r="36" spans="1:10" x14ac:dyDescent="0.25">
      <c r="B36" s="16"/>
      <c r="C36" s="14"/>
      <c r="D36" s="14"/>
      <c r="E36" s="16"/>
      <c r="F36" s="16"/>
      <c r="H36" s="52"/>
    </row>
    <row r="37" spans="1:10" x14ac:dyDescent="0.25">
      <c r="A37" s="121" t="s">
        <v>112</v>
      </c>
      <c r="B37" s="122"/>
      <c r="C37" s="123"/>
      <c r="D37" s="123"/>
      <c r="E37" s="122"/>
      <c r="F37" s="122"/>
      <c r="H37" s="52"/>
    </row>
    <row r="38" spans="1:10" x14ac:dyDescent="0.25">
      <c r="A38" s="121"/>
      <c r="B38" s="122"/>
      <c r="C38" s="123"/>
      <c r="D38" s="123"/>
      <c r="E38" s="122"/>
      <c r="F38" s="122"/>
      <c r="H38" s="52"/>
    </row>
    <row r="39" spans="1:10" s="116" customFormat="1" ht="26.4" x14ac:dyDescent="0.25">
      <c r="A39" s="603" t="s">
        <v>113</v>
      </c>
      <c r="B39" s="603"/>
      <c r="C39" s="603"/>
      <c r="D39" s="603"/>
      <c r="E39" s="603"/>
      <c r="F39" s="124"/>
      <c r="G39" s="125" t="s">
        <v>114</v>
      </c>
      <c r="H39" s="125" t="s">
        <v>115</v>
      </c>
      <c r="I39" s="126"/>
      <c r="J39" s="126"/>
    </row>
    <row r="40" spans="1:10" s="116" customFormat="1" x14ac:dyDescent="0.25">
      <c r="A40" s="592" t="s">
        <v>316</v>
      </c>
      <c r="B40" s="593"/>
      <c r="C40" s="593"/>
      <c r="D40" s="593"/>
      <c r="E40" s="594"/>
      <c r="F40" s="119" t="s">
        <v>317</v>
      </c>
      <c r="G40" s="180"/>
      <c r="H40" s="180">
        <v>5087547</v>
      </c>
      <c r="I40" s="126"/>
      <c r="J40" s="126"/>
    </row>
    <row r="41" spans="1:10" s="116" customFormat="1" x14ac:dyDescent="0.25">
      <c r="A41" s="592" t="s">
        <v>318</v>
      </c>
      <c r="B41" s="593"/>
      <c r="C41" s="593"/>
      <c r="D41" s="593"/>
      <c r="E41" s="594"/>
      <c r="F41" s="119"/>
      <c r="G41" s="180"/>
      <c r="H41" s="180"/>
      <c r="I41" s="126"/>
      <c r="J41" s="126"/>
    </row>
    <row r="42" spans="1:10" s="116" customFormat="1" hidden="1" x14ac:dyDescent="0.25">
      <c r="A42" s="592"/>
      <c r="B42" s="593"/>
      <c r="C42" s="593"/>
      <c r="D42" s="593"/>
      <c r="E42" s="594"/>
      <c r="F42" s="119"/>
      <c r="G42" s="180"/>
      <c r="H42" s="180"/>
      <c r="I42" s="126"/>
      <c r="J42" s="126"/>
    </row>
    <row r="43" spans="1:10" s="116" customFormat="1" hidden="1" x14ac:dyDescent="0.25">
      <c r="A43" s="592"/>
      <c r="B43" s="593"/>
      <c r="C43" s="593"/>
      <c r="D43" s="593"/>
      <c r="E43" s="594"/>
      <c r="F43" s="119"/>
      <c r="G43" s="180"/>
      <c r="H43" s="180"/>
      <c r="I43" s="126"/>
      <c r="J43" s="126"/>
    </row>
    <row r="44" spans="1:10" s="116" customFormat="1" hidden="1" x14ac:dyDescent="0.25">
      <c r="A44" s="592"/>
      <c r="B44" s="593"/>
      <c r="C44" s="593"/>
      <c r="D44" s="593"/>
      <c r="E44" s="594"/>
      <c r="F44" s="119"/>
      <c r="G44" s="180"/>
      <c r="H44" s="180"/>
      <c r="I44" s="126"/>
      <c r="J44" s="126"/>
    </row>
    <row r="45" spans="1:10" s="116" customFormat="1" hidden="1" x14ac:dyDescent="0.25">
      <c r="A45" s="592"/>
      <c r="B45" s="593"/>
      <c r="C45" s="593"/>
      <c r="D45" s="593"/>
      <c r="E45" s="594"/>
      <c r="F45" s="119"/>
      <c r="G45" s="180"/>
      <c r="H45" s="180"/>
      <c r="I45" s="126"/>
      <c r="J45" s="126"/>
    </row>
    <row r="46" spans="1:10" s="116" customFormat="1" hidden="1" x14ac:dyDescent="0.25">
      <c r="A46" s="592"/>
      <c r="B46" s="593"/>
      <c r="C46" s="593"/>
      <c r="D46" s="593"/>
      <c r="E46" s="594"/>
      <c r="F46" s="119"/>
      <c r="G46" s="180"/>
      <c r="H46" s="180"/>
      <c r="I46" s="126"/>
      <c r="J46" s="126"/>
    </row>
    <row r="47" spans="1:10" x14ac:dyDescent="0.25">
      <c r="A47" s="595" t="s">
        <v>116</v>
      </c>
      <c r="B47" s="596"/>
      <c r="C47" s="596"/>
      <c r="D47" s="596"/>
      <c r="E47" s="597"/>
      <c r="F47" s="108"/>
      <c r="G47" s="125">
        <f>SUM(G40:G46)</f>
        <v>0</v>
      </c>
      <c r="H47" s="125">
        <f>SUM(H40:H46)</f>
        <v>5087547</v>
      </c>
    </row>
  </sheetData>
  <mergeCells count="34">
    <mergeCell ref="A44:E44"/>
    <mergeCell ref="A45:E45"/>
    <mergeCell ref="A46:E46"/>
    <mergeCell ref="A47:E47"/>
    <mergeCell ref="A33:H33"/>
    <mergeCell ref="A40:E40"/>
    <mergeCell ref="A35:B35"/>
    <mergeCell ref="A39:E39"/>
    <mergeCell ref="A41:E41"/>
    <mergeCell ref="A42:E42"/>
    <mergeCell ref="A43:E43"/>
    <mergeCell ref="A34:B34"/>
    <mergeCell ref="A17:F17"/>
    <mergeCell ref="A28:H28"/>
    <mergeCell ref="A25:B25"/>
    <mergeCell ref="A26:B26"/>
    <mergeCell ref="A21:B21"/>
    <mergeCell ref="A22:H22"/>
    <mergeCell ref="A6:F6"/>
    <mergeCell ref="A7:F7"/>
    <mergeCell ref="A8:F8"/>
    <mergeCell ref="A11:F11"/>
    <mergeCell ref="A32:B32"/>
    <mergeCell ref="A12:F12"/>
    <mergeCell ref="A16:F16"/>
    <mergeCell ref="A31:B31"/>
    <mergeCell ref="A14:F14"/>
    <mergeCell ref="A15:F15"/>
    <mergeCell ref="A30:B30"/>
    <mergeCell ref="A23:B23"/>
    <mergeCell ref="A24:B24"/>
    <mergeCell ref="A27:H27"/>
    <mergeCell ref="A29:B29"/>
    <mergeCell ref="A13:F13"/>
  </mergeCells>
  <phoneticPr fontId="0" type="noConversion"/>
  <dataValidations count="1">
    <dataValidation type="list" allowBlank="1" showErrorMessage="1" sqref="F47">
      <formula1>"zeme,ēka"</formula1>
      <formula2>0</formula2>
    </dataValidation>
  </dataValidations>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30"/>
  <sheetViews>
    <sheetView view="pageBreakPreview" topLeftCell="A107" zoomScale="130" zoomScaleNormal="130" zoomScaleSheetLayoutView="130" workbookViewId="0">
      <selection activeCell="I30" sqref="I30"/>
    </sheetView>
  </sheetViews>
  <sheetFormatPr defaultRowHeight="13.2" x14ac:dyDescent="0.25"/>
  <cols>
    <col min="1" max="1" width="6" style="264" customWidth="1"/>
    <col min="2" max="2" width="7" style="264" customWidth="1"/>
    <col min="3" max="3" width="3.6640625" style="264" customWidth="1"/>
    <col min="4" max="4" width="12.88671875" style="264" customWidth="1"/>
    <col min="5" max="5" width="10.88671875" style="264" customWidth="1"/>
    <col min="6" max="6" width="9.88671875" style="264" customWidth="1"/>
    <col min="7" max="7" width="10.5546875" style="264" customWidth="1"/>
    <col min="8" max="8" width="12.6640625" style="264" customWidth="1"/>
    <col min="9" max="9" width="13" style="264" customWidth="1"/>
    <col min="10" max="10" width="13.88671875" style="260" customWidth="1"/>
    <col min="11" max="11" width="12.6640625" style="263" bestFit="1" customWidth="1"/>
    <col min="12" max="12" width="15.88671875" style="263" customWidth="1"/>
    <col min="13" max="13" width="9.109375" style="264" customWidth="1"/>
    <col min="14" max="14" width="11.109375" style="264" customWidth="1"/>
    <col min="15" max="16384" width="8.88671875" style="264"/>
  </cols>
  <sheetData>
    <row r="1" spans="1:12" s="251" customFormat="1" x14ac:dyDescent="0.25">
      <c r="H1" s="252"/>
      <c r="I1" s="253"/>
      <c r="J1" s="254"/>
      <c r="K1" s="255"/>
      <c r="L1" s="255"/>
    </row>
    <row r="2" spans="1:12" s="251" customFormat="1" x14ac:dyDescent="0.25">
      <c r="A2" s="256" t="s">
        <v>206</v>
      </c>
      <c r="H2" s="252"/>
      <c r="I2" s="257"/>
      <c r="J2" s="254"/>
      <c r="K2" s="255"/>
      <c r="L2" s="255"/>
    </row>
    <row r="3" spans="1:12" s="251" customFormat="1" x14ac:dyDescent="0.25">
      <c r="A3" s="258"/>
      <c r="B3" s="258"/>
      <c r="C3" s="258"/>
      <c r="D3" s="258"/>
      <c r="E3" s="258"/>
      <c r="F3" s="258"/>
      <c r="G3" s="258"/>
      <c r="H3" s="252"/>
      <c r="I3" s="257"/>
      <c r="J3" s="254"/>
      <c r="K3" s="255"/>
      <c r="L3" s="255"/>
    </row>
    <row r="4" spans="1:12" s="251" customFormat="1" ht="12" customHeight="1" x14ac:dyDescent="0.25">
      <c r="A4" s="259" t="s">
        <v>0</v>
      </c>
      <c r="B4" s="258"/>
      <c r="C4" s="258"/>
      <c r="D4" s="258"/>
      <c r="E4" s="258"/>
      <c r="F4" s="258"/>
      <c r="G4" s="258"/>
      <c r="H4" s="252"/>
      <c r="I4" s="633"/>
      <c r="J4" s="633"/>
      <c r="K4" s="255"/>
      <c r="L4" s="255"/>
    </row>
    <row r="5" spans="1:12" x14ac:dyDescent="0.25">
      <c r="A5" s="260" t="s">
        <v>117</v>
      </c>
      <c r="B5" s="258"/>
      <c r="C5" s="258"/>
      <c r="D5" s="258"/>
      <c r="E5" s="258"/>
      <c r="F5" s="258"/>
      <c r="G5" s="258"/>
      <c r="H5" s="252"/>
      <c r="I5" s="261"/>
      <c r="J5" s="254"/>
      <c r="K5" s="262"/>
    </row>
    <row r="6" spans="1:12" s="265" customFormat="1" ht="22.5" customHeight="1" x14ac:dyDescent="0.2">
      <c r="B6" s="266" t="s">
        <v>118</v>
      </c>
      <c r="C6" s="267"/>
      <c r="D6" s="267"/>
      <c r="E6" s="267"/>
      <c r="F6" s="267"/>
      <c r="G6" s="268"/>
      <c r="H6" s="268"/>
      <c r="I6" s="511" t="s">
        <v>625</v>
      </c>
      <c r="J6" s="269" t="s">
        <v>376</v>
      </c>
      <c r="K6" s="270"/>
      <c r="L6" s="270"/>
    </row>
    <row r="7" spans="1:12" ht="12" customHeight="1" x14ac:dyDescent="0.25">
      <c r="B7" s="530" t="s">
        <v>681</v>
      </c>
      <c r="C7" s="271"/>
      <c r="D7" s="271"/>
      <c r="E7" s="271"/>
      <c r="F7" s="271"/>
      <c r="G7" s="272"/>
      <c r="H7" s="273"/>
      <c r="I7" s="274">
        <f>aktivs!E26</f>
        <v>0</v>
      </c>
      <c r="J7" s="275">
        <f>aktivs!F26</f>
        <v>33775</v>
      </c>
    </row>
    <row r="8" spans="1:12" x14ac:dyDescent="0.25">
      <c r="B8" s="271" t="s">
        <v>68</v>
      </c>
      <c r="C8" s="271"/>
      <c r="D8" s="271"/>
      <c r="E8" s="271"/>
      <c r="F8" s="271"/>
      <c r="G8" s="272"/>
      <c r="H8" s="273"/>
      <c r="I8" s="276">
        <f>aktivs!E29</f>
        <v>1350</v>
      </c>
      <c r="J8" s="276">
        <v>2023</v>
      </c>
      <c r="K8" s="263" t="s">
        <v>81</v>
      </c>
    </row>
    <row r="9" spans="1:12" s="260" customFormat="1" x14ac:dyDescent="0.25">
      <c r="B9" s="277" t="s">
        <v>116</v>
      </c>
      <c r="C9" s="277"/>
      <c r="D9" s="277"/>
      <c r="E9" s="277"/>
      <c r="F9" s="277"/>
      <c r="G9" s="272"/>
      <c r="H9" s="272"/>
      <c r="I9" s="278">
        <f>SUM(I7:I8)</f>
        <v>1350</v>
      </c>
      <c r="J9" s="278">
        <f>SUM(J7:J8)</f>
        <v>35798</v>
      </c>
      <c r="K9" s="279" t="b">
        <f>I9=aktivs!E30</f>
        <v>1</v>
      </c>
      <c r="L9" s="279" t="b">
        <f>J9=aktivs!F30</f>
        <v>1</v>
      </c>
    </row>
    <row r="10" spans="1:12" x14ac:dyDescent="0.25">
      <c r="A10" s="636"/>
      <c r="B10" s="636"/>
      <c r="C10" s="636"/>
      <c r="D10" s="636"/>
      <c r="E10" s="280"/>
      <c r="F10" s="280"/>
      <c r="G10" s="281"/>
      <c r="H10" s="282"/>
      <c r="I10" s="283"/>
      <c r="J10" s="283"/>
    </row>
    <row r="11" spans="1:12" x14ac:dyDescent="0.25">
      <c r="A11" s="259" t="s">
        <v>1</v>
      </c>
      <c r="B11" s="260"/>
      <c r="C11" s="260"/>
      <c r="D11" s="260"/>
      <c r="E11" s="260"/>
      <c r="F11" s="260"/>
      <c r="G11" s="260"/>
      <c r="H11" s="284"/>
      <c r="I11" s="285"/>
      <c r="J11" s="285"/>
    </row>
    <row r="12" spans="1:12" x14ac:dyDescent="0.25">
      <c r="A12" s="286" t="s">
        <v>69</v>
      </c>
      <c r="B12" s="260"/>
      <c r="C12" s="260"/>
      <c r="D12" s="287"/>
      <c r="E12" s="287"/>
      <c r="F12" s="287"/>
      <c r="G12" s="287"/>
      <c r="I12" s="288">
        <v>2017</v>
      </c>
      <c r="J12" s="288">
        <f>PZApiel!I9</f>
        <v>2016</v>
      </c>
    </row>
    <row r="13" spans="1:12" x14ac:dyDescent="0.25">
      <c r="A13" s="289"/>
      <c r="B13" s="289"/>
      <c r="C13" s="289"/>
      <c r="D13" s="289"/>
      <c r="E13" s="289"/>
      <c r="F13" s="289"/>
      <c r="G13" s="289"/>
      <c r="I13" s="290" t="s">
        <v>123</v>
      </c>
      <c r="J13" s="291" t="s">
        <v>123</v>
      </c>
    </row>
    <row r="14" spans="1:12" ht="12" customHeight="1" x14ac:dyDescent="0.25">
      <c r="A14" s="289" t="s">
        <v>119</v>
      </c>
      <c r="B14" s="289"/>
      <c r="C14" s="289"/>
      <c r="D14" s="289"/>
      <c r="E14" s="289"/>
      <c r="F14" s="289"/>
      <c r="G14" s="289"/>
      <c r="I14" s="273">
        <f>aktivs!E32</f>
        <v>300297</v>
      </c>
      <c r="J14" s="273">
        <f>aktivs!F32</f>
        <v>169829</v>
      </c>
    </row>
    <row r="15" spans="1:12" ht="15.6" customHeight="1" x14ac:dyDescent="0.25">
      <c r="A15" s="258" t="s">
        <v>120</v>
      </c>
      <c r="B15" s="289"/>
      <c r="C15" s="289"/>
      <c r="D15" s="289"/>
      <c r="E15" s="289"/>
      <c r="F15" s="289"/>
      <c r="G15" s="289"/>
      <c r="I15" s="273">
        <v>0</v>
      </c>
      <c r="J15" s="273">
        <v>0</v>
      </c>
    </row>
    <row r="16" spans="1:12" ht="13.8" thickBot="1" x14ac:dyDescent="0.3">
      <c r="A16" s="285"/>
      <c r="B16" s="285" t="s">
        <v>87</v>
      </c>
      <c r="C16" s="285"/>
      <c r="D16" s="285"/>
      <c r="E16" s="285"/>
      <c r="F16" s="285"/>
      <c r="G16" s="285"/>
      <c r="I16" s="292">
        <f>SUM(I14:I15)</f>
        <v>300297</v>
      </c>
      <c r="J16" s="292">
        <f>SUM(J14:J15)</f>
        <v>169829</v>
      </c>
      <c r="K16" s="279" t="b">
        <f>I16=aktivs!E32</f>
        <v>1</v>
      </c>
      <c r="L16" s="279" t="b">
        <f>J16=aktivs!F32</f>
        <v>1</v>
      </c>
    </row>
    <row r="17" spans="1:12" ht="13.8" thickTop="1" x14ac:dyDescent="0.25">
      <c r="A17" s="285"/>
      <c r="B17" s="285"/>
      <c r="C17" s="285"/>
      <c r="D17" s="285"/>
      <c r="E17" s="285"/>
      <c r="F17" s="285"/>
      <c r="G17" s="285"/>
      <c r="H17" s="293"/>
      <c r="I17" s="285"/>
      <c r="J17" s="293"/>
      <c r="K17" s="279"/>
      <c r="L17" s="279"/>
    </row>
    <row r="18" spans="1:12" x14ac:dyDescent="0.25">
      <c r="A18" s="285"/>
      <c r="B18" s="285" t="s">
        <v>121</v>
      </c>
      <c r="C18" s="285"/>
      <c r="D18" s="285"/>
      <c r="E18" s="285"/>
      <c r="F18" s="285"/>
      <c r="G18" s="635">
        <f>PZApiel!H9</f>
        <v>2017</v>
      </c>
      <c r="H18" s="635"/>
      <c r="I18" s="635">
        <f>PZApiel!I9</f>
        <v>2016</v>
      </c>
      <c r="J18" s="635"/>
      <c r="K18" s="279"/>
      <c r="L18" s="279"/>
    </row>
    <row r="19" spans="1:12" x14ac:dyDescent="0.25">
      <c r="A19" s="285"/>
      <c r="B19" s="285"/>
      <c r="C19" s="285"/>
      <c r="D19" s="285"/>
      <c r="E19" s="285"/>
      <c r="F19" s="285"/>
      <c r="G19" s="291" t="s">
        <v>122</v>
      </c>
      <c r="H19" s="294" t="s">
        <v>123</v>
      </c>
      <c r="I19" s="291" t="s">
        <v>122</v>
      </c>
      <c r="J19" s="294" t="s">
        <v>123</v>
      </c>
      <c r="K19" s="279"/>
      <c r="L19" s="279"/>
    </row>
    <row r="20" spans="1:12" ht="12.6" customHeight="1" x14ac:dyDescent="0.25">
      <c r="A20" s="289"/>
      <c r="B20" s="289"/>
      <c r="C20" s="289"/>
      <c r="D20" s="289"/>
      <c r="E20" s="289"/>
      <c r="F20" s="289"/>
      <c r="G20" s="295"/>
      <c r="H20" s="273">
        <f>I14</f>
        <v>300297</v>
      </c>
      <c r="I20" s="295"/>
      <c r="J20" s="273">
        <f>J14</f>
        <v>169829</v>
      </c>
      <c r="K20" s="279"/>
      <c r="L20" s="279"/>
    </row>
    <row r="21" spans="1:12" ht="12" hidden="1" customHeight="1" x14ac:dyDescent="0.25">
      <c r="A21" s="289"/>
      <c r="B21" s="296" t="s">
        <v>124</v>
      </c>
      <c r="C21" s="289"/>
      <c r="D21" s="289"/>
      <c r="E21" s="289"/>
      <c r="F21" s="289"/>
      <c r="G21" s="297">
        <v>0</v>
      </c>
      <c r="H21" s="273">
        <v>0</v>
      </c>
      <c r="I21" s="297"/>
      <c r="J21" s="273"/>
      <c r="K21" s="279"/>
      <c r="L21" s="279"/>
    </row>
    <row r="22" spans="1:12" ht="13.8" thickBot="1" x14ac:dyDescent="0.3">
      <c r="A22" s="285"/>
      <c r="B22" s="285"/>
      <c r="C22" s="285"/>
      <c r="D22" s="285"/>
      <c r="E22" s="285"/>
      <c r="F22" s="285"/>
      <c r="G22" s="634">
        <f>SUM(H20:H20)</f>
        <v>300297</v>
      </c>
      <c r="H22" s="634"/>
      <c r="I22" s="634">
        <f>SUM(J20:J20)</f>
        <v>169829</v>
      </c>
      <c r="J22" s="634"/>
      <c r="K22" s="279"/>
      <c r="L22" s="279"/>
    </row>
    <row r="23" spans="1:12" ht="13.8" thickTop="1" x14ac:dyDescent="0.25">
      <c r="A23" s="260"/>
      <c r="B23" s="260"/>
      <c r="C23" s="260"/>
      <c r="D23" s="260"/>
      <c r="E23" s="260"/>
      <c r="F23" s="260"/>
      <c r="G23" s="260"/>
      <c r="H23" s="284"/>
      <c r="I23" s="285"/>
      <c r="J23" s="285"/>
      <c r="K23" s="279"/>
      <c r="L23" s="279"/>
    </row>
    <row r="24" spans="1:12" x14ac:dyDescent="0.25">
      <c r="A24" s="259" t="s">
        <v>95</v>
      </c>
      <c r="B24" s="260"/>
      <c r="C24" s="298"/>
      <c r="D24" s="260"/>
      <c r="E24" s="260"/>
      <c r="F24" s="260"/>
      <c r="G24" s="260"/>
      <c r="H24" s="284"/>
      <c r="I24" s="285"/>
      <c r="J24" s="285"/>
    </row>
    <row r="25" spans="1:12" x14ac:dyDescent="0.25">
      <c r="A25" s="260" t="s">
        <v>70</v>
      </c>
      <c r="B25" s="260"/>
      <c r="C25" s="260"/>
      <c r="D25" s="260"/>
      <c r="E25" s="260"/>
      <c r="F25" s="260"/>
      <c r="G25" s="260"/>
      <c r="H25" s="260"/>
      <c r="I25" s="288">
        <f>PZApiel!H9</f>
        <v>2017</v>
      </c>
      <c r="J25" s="288">
        <f>PZApiel!I9</f>
        <v>2016</v>
      </c>
    </row>
    <row r="26" spans="1:12" x14ac:dyDescent="0.25">
      <c r="A26" s="289"/>
      <c r="B26" s="289"/>
      <c r="C26" s="289"/>
      <c r="D26" s="289"/>
      <c r="E26" s="289"/>
      <c r="F26" s="289"/>
      <c r="G26" s="289"/>
      <c r="I26" s="290" t="s">
        <v>123</v>
      </c>
      <c r="J26" s="291" t="s">
        <v>123</v>
      </c>
    </row>
    <row r="27" spans="1:12" x14ac:dyDescent="0.25">
      <c r="A27" s="289"/>
      <c r="B27" s="289"/>
      <c r="C27" s="289"/>
      <c r="D27" s="289"/>
      <c r="E27" s="289"/>
      <c r="F27" s="289"/>
      <c r="G27" s="289"/>
    </row>
    <row r="28" spans="1:12" ht="12" customHeight="1" x14ac:dyDescent="0.25">
      <c r="A28" s="299"/>
      <c r="B28" s="299" t="s">
        <v>319</v>
      </c>
      <c r="C28" s="299"/>
      <c r="D28" s="299"/>
      <c r="E28" s="299"/>
      <c r="F28" s="300"/>
      <c r="G28" s="300"/>
      <c r="I28" s="301">
        <v>9</v>
      </c>
      <c r="J28" s="301">
        <v>88</v>
      </c>
    </row>
    <row r="29" spans="1:12" ht="12" customHeight="1" x14ac:dyDescent="0.25">
      <c r="B29" s="289" t="s">
        <v>381</v>
      </c>
      <c r="C29" s="289"/>
      <c r="D29" s="289"/>
      <c r="E29" s="289"/>
      <c r="F29" s="635"/>
      <c r="G29" s="635"/>
      <c r="H29" s="302"/>
      <c r="I29" s="297">
        <v>170</v>
      </c>
      <c r="J29" s="297"/>
    </row>
    <row r="30" spans="1:12" x14ac:dyDescent="0.25">
      <c r="B30" s="289" t="s">
        <v>352</v>
      </c>
      <c r="C30" s="289"/>
      <c r="D30" s="289"/>
      <c r="E30" s="289"/>
      <c r="F30" s="289"/>
      <c r="G30" s="289"/>
      <c r="I30" s="297">
        <f>-'PARbil (2)'!J8</f>
        <v>27792</v>
      </c>
      <c r="J30" s="297">
        <v>27792</v>
      </c>
    </row>
    <row r="31" spans="1:12" x14ac:dyDescent="0.25">
      <c r="B31" s="289" t="s">
        <v>332</v>
      </c>
      <c r="C31" s="289"/>
      <c r="D31" s="289"/>
      <c r="E31" s="289"/>
      <c r="F31" s="289"/>
      <c r="G31" s="289"/>
      <c r="I31" s="297"/>
      <c r="J31" s="297">
        <v>250</v>
      </c>
    </row>
    <row r="32" spans="1:12" x14ac:dyDescent="0.25">
      <c r="B32" s="289"/>
      <c r="C32" s="289"/>
      <c r="D32" s="289"/>
      <c r="E32" s="289"/>
      <c r="F32" s="289"/>
      <c r="G32" s="289"/>
      <c r="I32" s="303"/>
      <c r="J32" s="303"/>
    </row>
    <row r="33" spans="1:12" ht="13.8" thickBot="1" x14ac:dyDescent="0.3">
      <c r="B33" s="285" t="s">
        <v>101</v>
      </c>
      <c r="C33" s="285"/>
      <c r="D33" s="285"/>
      <c r="E33" s="285"/>
      <c r="F33" s="285"/>
      <c r="G33" s="285"/>
      <c r="I33" s="304">
        <f>SUM(I28:I31)</f>
        <v>27971</v>
      </c>
      <c r="J33" s="304">
        <f>SUM(J27:J32)</f>
        <v>28130</v>
      </c>
      <c r="K33" s="279" t="b">
        <f>I33=aktivs!E34</f>
        <v>1</v>
      </c>
      <c r="L33" s="279" t="b">
        <f>J33=aktivs!F34</f>
        <v>1</v>
      </c>
    </row>
    <row r="34" spans="1:12" ht="13.8" thickTop="1" x14ac:dyDescent="0.25">
      <c r="B34" s="285"/>
      <c r="C34" s="285"/>
      <c r="D34" s="285"/>
      <c r="E34" s="285"/>
      <c r="F34" s="285"/>
      <c r="G34" s="285"/>
      <c r="I34" s="305"/>
      <c r="J34" s="305"/>
      <c r="K34" s="279"/>
      <c r="L34" s="279"/>
    </row>
    <row r="35" spans="1:12" x14ac:dyDescent="0.25">
      <c r="A35" s="259" t="s">
        <v>2</v>
      </c>
      <c r="B35" s="260"/>
      <c r="C35" s="260"/>
      <c r="D35" s="260"/>
      <c r="E35" s="260"/>
      <c r="F35" s="260"/>
      <c r="G35" s="260"/>
      <c r="H35" s="285"/>
      <c r="I35" s="285"/>
      <c r="J35" s="285"/>
    </row>
    <row r="36" spans="1:12" x14ac:dyDescent="0.25">
      <c r="A36" s="260" t="s">
        <v>125</v>
      </c>
    </row>
    <row r="38" spans="1:12" s="306" customFormat="1" ht="24" customHeight="1" x14ac:dyDescent="0.25">
      <c r="A38" s="268"/>
      <c r="B38" s="266" t="s">
        <v>126</v>
      </c>
      <c r="C38" s="268"/>
      <c r="D38" s="268"/>
      <c r="E38" s="268"/>
      <c r="G38" s="307" t="s">
        <v>377</v>
      </c>
      <c r="H38" s="308" t="s">
        <v>127</v>
      </c>
      <c r="I38" s="308" t="s">
        <v>197</v>
      </c>
      <c r="J38" s="512" t="s">
        <v>626</v>
      </c>
      <c r="K38" s="309" t="s">
        <v>81</v>
      </c>
      <c r="L38" s="309"/>
    </row>
    <row r="39" spans="1:12" ht="13.35" customHeight="1" x14ac:dyDescent="0.25">
      <c r="A39" s="310"/>
      <c r="B39" s="289" t="s">
        <v>333</v>
      </c>
      <c r="C39" s="310"/>
      <c r="D39" s="310"/>
      <c r="E39" s="310"/>
      <c r="G39" s="311">
        <f>aktivs!F36</f>
        <v>12142</v>
      </c>
      <c r="H39" s="312">
        <v>12142</v>
      </c>
      <c r="I39" s="312">
        <v>12142</v>
      </c>
      <c r="J39" s="313">
        <f>aktivs!E36</f>
        <v>22255</v>
      </c>
    </row>
    <row r="40" spans="1:12" ht="12.75" customHeight="1" thickBot="1" x14ac:dyDescent="0.3">
      <c r="A40" s="310"/>
      <c r="B40" s="285" t="s">
        <v>101</v>
      </c>
      <c r="C40" s="314"/>
      <c r="D40" s="314"/>
      <c r="E40" s="314"/>
      <c r="F40" s="315"/>
      <c r="G40" s="316">
        <f>SUM(G39:G39)</f>
        <v>12142</v>
      </c>
      <c r="H40" s="316">
        <f>SUM(H39:H39)</f>
        <v>12142</v>
      </c>
      <c r="I40" s="316">
        <f>SUM(I39:I39)</f>
        <v>12142</v>
      </c>
      <c r="J40" s="316">
        <f>SUM(J39:J39)</f>
        <v>22255</v>
      </c>
      <c r="K40" s="263" t="b">
        <f>J40=aktivs!E36</f>
        <v>1</v>
      </c>
      <c r="L40" s="263" t="b">
        <f>G40=aktivs!F36</f>
        <v>1</v>
      </c>
    </row>
    <row r="41" spans="1:12" ht="12.75" customHeight="1" thickTop="1" x14ac:dyDescent="0.25">
      <c r="A41" s="310"/>
      <c r="B41" s="285"/>
      <c r="C41" s="314"/>
      <c r="D41" s="314"/>
      <c r="E41" s="314"/>
      <c r="F41" s="315"/>
      <c r="G41" s="317"/>
      <c r="H41" s="317"/>
      <c r="I41" s="317"/>
      <c r="J41" s="317"/>
    </row>
    <row r="42" spans="1:12" x14ac:dyDescent="0.25">
      <c r="A42" s="259" t="s">
        <v>3</v>
      </c>
      <c r="B42" s="260"/>
      <c r="C42" s="260"/>
      <c r="D42" s="260"/>
      <c r="E42" s="260"/>
      <c r="F42" s="260"/>
      <c r="G42" s="260"/>
      <c r="H42" s="285"/>
      <c r="I42" s="285"/>
      <c r="J42" s="285"/>
    </row>
    <row r="43" spans="1:12" x14ac:dyDescent="0.25">
      <c r="A43" s="260" t="s">
        <v>284</v>
      </c>
      <c r="B43" s="260"/>
      <c r="C43" s="260"/>
      <c r="D43" s="260"/>
      <c r="E43" s="260"/>
      <c r="F43" s="260"/>
      <c r="G43" s="260"/>
      <c r="H43" s="260"/>
      <c r="I43" s="260"/>
    </row>
    <row r="44" spans="1:12" ht="13.8" thickBot="1" x14ac:dyDescent="0.3">
      <c r="G44" s="302"/>
      <c r="H44" s="302">
        <f>PZApiel!H9</f>
        <v>2017</v>
      </c>
      <c r="I44" s="302"/>
      <c r="J44" s="302">
        <f>PZApiel!I9</f>
        <v>2016</v>
      </c>
    </row>
    <row r="45" spans="1:12" x14ac:dyDescent="0.25">
      <c r="A45" s="260"/>
      <c r="B45" s="260" t="s">
        <v>121</v>
      </c>
      <c r="C45" s="260"/>
      <c r="D45" s="260"/>
      <c r="E45" s="260"/>
      <c r="F45" s="260"/>
      <c r="G45" s="318" t="s">
        <v>190</v>
      </c>
      <c r="H45" s="319" t="s">
        <v>123</v>
      </c>
      <c r="I45" s="318" t="s">
        <v>190</v>
      </c>
      <c r="J45" s="319" t="s">
        <v>123</v>
      </c>
    </row>
    <row r="46" spans="1:12" ht="12" customHeight="1" x14ac:dyDescent="0.25">
      <c r="B46" s="264" t="s">
        <v>123</v>
      </c>
      <c r="G46" s="320"/>
      <c r="H46" s="321">
        <f>aktivs!E39</f>
        <v>1428583</v>
      </c>
      <c r="I46" s="320"/>
      <c r="J46" s="321">
        <f>aktivs!F39</f>
        <v>1456871</v>
      </c>
    </row>
    <row r="47" spans="1:12" hidden="1" x14ac:dyDescent="0.25">
      <c r="B47" s="264" t="s">
        <v>124</v>
      </c>
      <c r="G47" s="322"/>
      <c r="H47" s="321"/>
      <c r="I47" s="322"/>
      <c r="J47" s="321"/>
    </row>
    <row r="48" spans="1:12" ht="13.8" thickBot="1" x14ac:dyDescent="0.3">
      <c r="A48" s="260"/>
      <c r="B48" s="260"/>
      <c r="C48" s="260"/>
      <c r="D48" s="260"/>
      <c r="E48" s="260"/>
      <c r="F48" s="260"/>
      <c r="G48" s="637">
        <f>SUM(H46:H47)</f>
        <v>1428583</v>
      </c>
      <c r="H48" s="638"/>
      <c r="I48" s="637">
        <f>SUM(J46:J47)</f>
        <v>1456871</v>
      </c>
      <c r="J48" s="638"/>
      <c r="K48" s="279" t="b">
        <f>G48=aktivs!E39</f>
        <v>1</v>
      </c>
      <c r="L48" s="279" t="b">
        <f>I48=aktivs!F39</f>
        <v>1</v>
      </c>
    </row>
    <row r="49" spans="1:12" x14ac:dyDescent="0.25">
      <c r="A49" s="260"/>
      <c r="B49" s="260"/>
      <c r="C49" s="260"/>
      <c r="D49" s="260"/>
      <c r="E49" s="260"/>
      <c r="F49" s="260"/>
      <c r="G49" s="323"/>
      <c r="H49" s="323"/>
      <c r="I49" s="323"/>
      <c r="J49" s="323"/>
      <c r="K49" s="279"/>
      <c r="L49" s="279"/>
    </row>
    <row r="50" spans="1:12" hidden="1" x14ac:dyDescent="0.25">
      <c r="A50" s="260"/>
      <c r="B50" s="260"/>
      <c r="C50" s="260"/>
      <c r="D50" s="260"/>
      <c r="E50" s="260"/>
      <c r="F50" s="260"/>
      <c r="G50" s="323"/>
      <c r="H50" s="323"/>
      <c r="I50" s="323"/>
      <c r="J50" s="323"/>
      <c r="K50" s="279"/>
      <c r="L50" s="279"/>
    </row>
    <row r="51" spans="1:12" hidden="1" x14ac:dyDescent="0.25">
      <c r="A51" s="260"/>
      <c r="B51" s="260"/>
      <c r="C51" s="260"/>
      <c r="D51" s="260"/>
      <c r="E51" s="260"/>
      <c r="F51" s="260"/>
      <c r="G51" s="323"/>
      <c r="H51" s="323"/>
      <c r="I51" s="323"/>
      <c r="J51" s="323"/>
      <c r="K51" s="279"/>
      <c r="L51" s="279"/>
    </row>
    <row r="52" spans="1:12" hidden="1" x14ac:dyDescent="0.25">
      <c r="A52" s="260"/>
      <c r="B52" s="260"/>
      <c r="C52" s="260"/>
      <c r="D52" s="260"/>
      <c r="E52" s="260"/>
      <c r="F52" s="260"/>
      <c r="G52" s="323"/>
      <c r="H52" s="323"/>
      <c r="I52" s="323"/>
      <c r="J52" s="323"/>
      <c r="K52" s="279"/>
      <c r="L52" s="279"/>
    </row>
    <row r="53" spans="1:12" hidden="1" x14ac:dyDescent="0.25">
      <c r="A53" s="260"/>
      <c r="B53" s="260"/>
      <c r="C53" s="260"/>
      <c r="D53" s="260"/>
      <c r="E53" s="260"/>
      <c r="F53" s="260"/>
      <c r="G53" s="323"/>
      <c r="H53" s="323"/>
      <c r="I53" s="323"/>
      <c r="J53" s="323"/>
      <c r="K53" s="279"/>
      <c r="L53" s="279"/>
    </row>
    <row r="54" spans="1:12" hidden="1" x14ac:dyDescent="0.25">
      <c r="A54" s="260"/>
      <c r="B54" s="260"/>
      <c r="C54" s="260"/>
      <c r="D54" s="260"/>
      <c r="E54" s="260"/>
      <c r="F54" s="260"/>
      <c r="G54" s="323"/>
      <c r="H54" s="323"/>
      <c r="I54" s="323"/>
      <c r="J54" s="323"/>
      <c r="K54" s="279"/>
      <c r="L54" s="279"/>
    </row>
    <row r="55" spans="1:12" hidden="1" x14ac:dyDescent="0.25">
      <c r="A55" s="260"/>
      <c r="B55" s="260"/>
      <c r="C55" s="260"/>
      <c r="D55" s="260"/>
      <c r="E55" s="260"/>
      <c r="F55" s="260"/>
      <c r="G55" s="323"/>
      <c r="H55" s="323"/>
      <c r="I55" s="323"/>
      <c r="J55" s="323"/>
      <c r="K55" s="279"/>
      <c r="L55" s="279"/>
    </row>
    <row r="56" spans="1:12" hidden="1" x14ac:dyDescent="0.25">
      <c r="A56" s="260"/>
      <c r="B56" s="260"/>
      <c r="C56" s="260"/>
      <c r="D56" s="260"/>
      <c r="E56" s="260"/>
      <c r="F56" s="260"/>
      <c r="G56" s="323"/>
      <c r="H56" s="323"/>
      <c r="I56" s="323"/>
      <c r="J56" s="323"/>
      <c r="K56" s="279"/>
      <c r="L56" s="279"/>
    </row>
    <row r="57" spans="1:12" x14ac:dyDescent="0.25">
      <c r="A57" s="260" t="s">
        <v>129</v>
      </c>
    </row>
    <row r="58" spans="1:12" x14ac:dyDescent="0.25">
      <c r="A58" s="260"/>
    </row>
    <row r="59" spans="1:12" x14ac:dyDescent="0.25">
      <c r="A59" s="259" t="s">
        <v>4</v>
      </c>
    </row>
    <row r="60" spans="1:12" x14ac:dyDescent="0.25">
      <c r="A60" s="260" t="s">
        <v>299</v>
      </c>
    </row>
    <row r="61" spans="1:12" x14ac:dyDescent="0.25">
      <c r="A61" s="264" t="s">
        <v>287</v>
      </c>
      <c r="I61" s="324"/>
      <c r="J61" s="287"/>
    </row>
    <row r="62" spans="1:12" ht="12.9" customHeight="1" x14ac:dyDescent="0.25">
      <c r="A62" s="325"/>
      <c r="B62" s="325"/>
      <c r="C62" s="325"/>
      <c r="D62" s="325"/>
      <c r="G62" s="639" t="s">
        <v>627</v>
      </c>
      <c r="H62" s="640"/>
      <c r="I62" s="644" t="s">
        <v>293</v>
      </c>
      <c r="J62" s="645"/>
    </row>
    <row r="63" spans="1:12" ht="20.399999999999999" x14ac:dyDescent="0.25">
      <c r="A63" s="325"/>
      <c r="B63" s="325"/>
      <c r="C63" s="325"/>
      <c r="D63" s="325"/>
      <c r="G63" s="326" t="s">
        <v>130</v>
      </c>
      <c r="H63" s="326" t="s">
        <v>131</v>
      </c>
      <c r="I63" s="326" t="s">
        <v>130</v>
      </c>
      <c r="J63" s="327" t="s">
        <v>132</v>
      </c>
    </row>
    <row r="64" spans="1:12" ht="13.35" customHeight="1" x14ac:dyDescent="0.25">
      <c r="B64" s="289" t="s">
        <v>199</v>
      </c>
      <c r="C64" s="328"/>
      <c r="D64" s="328"/>
      <c r="G64" s="329">
        <v>550</v>
      </c>
      <c r="H64" s="329">
        <v>473000</v>
      </c>
      <c r="I64" s="330">
        <v>550</v>
      </c>
      <c r="J64" s="330">
        <v>473000</v>
      </c>
      <c r="K64" s="331" t="b">
        <f>H64=pasivs!E8</f>
        <v>1</v>
      </c>
      <c r="L64" s="331" t="b">
        <f>J64=pasivs!F8</f>
        <v>1</v>
      </c>
    </row>
    <row r="65" spans="1:20" ht="13.35" customHeight="1" thickBot="1" x14ac:dyDescent="0.3">
      <c r="B65" s="289" t="s">
        <v>198</v>
      </c>
      <c r="C65" s="328"/>
      <c r="D65" s="328"/>
      <c r="G65" s="332">
        <v>550</v>
      </c>
      <c r="H65" s="332">
        <v>473461</v>
      </c>
      <c r="I65" s="333">
        <v>550</v>
      </c>
      <c r="J65" s="334">
        <v>473461</v>
      </c>
      <c r="K65" s="331"/>
      <c r="L65" s="331"/>
    </row>
    <row r="66" spans="1:20" ht="13.8" thickTop="1" x14ac:dyDescent="0.25">
      <c r="A66" s="289"/>
      <c r="B66" s="646"/>
      <c r="C66" s="646"/>
      <c r="D66" s="646"/>
      <c r="E66" s="646"/>
      <c r="F66" s="646"/>
      <c r="G66" s="646"/>
      <c r="H66" s="646"/>
      <c r="I66" s="646"/>
      <c r="K66" s="286"/>
      <c r="L66" s="286"/>
    </row>
    <row r="67" spans="1:20" x14ac:dyDescent="0.25">
      <c r="B67" s="264" t="s">
        <v>144</v>
      </c>
      <c r="H67" s="335">
        <v>860</v>
      </c>
      <c r="J67" s="336">
        <v>860</v>
      </c>
      <c r="K67" s="286"/>
      <c r="L67" s="286"/>
    </row>
    <row r="68" spans="1:20" x14ac:dyDescent="0.25">
      <c r="A68" s="259"/>
      <c r="C68" s="337"/>
      <c r="D68" s="337"/>
      <c r="E68" s="337"/>
      <c r="F68" s="338"/>
      <c r="G68" s="324"/>
      <c r="H68" s="324"/>
      <c r="I68" s="324"/>
      <c r="J68" s="339"/>
    </row>
    <row r="69" spans="1:20" ht="13.8" thickBot="1" x14ac:dyDescent="0.3">
      <c r="A69" s="260" t="s">
        <v>133</v>
      </c>
      <c r="C69" s="337"/>
      <c r="D69" s="643"/>
      <c r="E69" s="643"/>
      <c r="F69" s="643"/>
      <c r="G69" s="643"/>
      <c r="H69" s="643"/>
      <c r="I69" s="641" t="s">
        <v>134</v>
      </c>
      <c r="J69" s="339"/>
    </row>
    <row r="70" spans="1:20" s="340" customFormat="1" x14ac:dyDescent="0.25">
      <c r="A70" s="260"/>
      <c r="B70" s="264"/>
      <c r="C70" s="337"/>
      <c r="D70" s="643"/>
      <c r="E70" s="643"/>
      <c r="F70" s="643"/>
      <c r="G70" s="643"/>
      <c r="H70" s="643"/>
      <c r="I70" s="642"/>
      <c r="J70" s="339"/>
      <c r="K70" s="263"/>
      <c r="L70" s="263"/>
    </row>
    <row r="71" spans="1:20" x14ac:dyDescent="0.25">
      <c r="A71" s="337"/>
      <c r="B71" s="337"/>
      <c r="C71" s="337"/>
      <c r="D71" s="653" t="s">
        <v>378</v>
      </c>
      <c r="E71" s="653"/>
      <c r="F71" s="653"/>
      <c r="G71" s="653"/>
      <c r="H71" s="653"/>
      <c r="I71" s="341">
        <f>pasivs!F13+pasivs!F14</f>
        <v>610374</v>
      </c>
      <c r="J71" s="339"/>
    </row>
    <row r="72" spans="1:20" s="263" customFormat="1" x14ac:dyDescent="0.25">
      <c r="A72" s="264"/>
      <c r="B72" s="264"/>
      <c r="C72" s="264"/>
      <c r="D72" s="656" t="s">
        <v>285</v>
      </c>
      <c r="E72" s="656"/>
      <c r="F72" s="656"/>
      <c r="G72" s="656"/>
      <c r="H72" s="656"/>
      <c r="I72" s="342"/>
      <c r="J72" s="260"/>
      <c r="M72" s="264"/>
      <c r="N72" s="264"/>
      <c r="O72" s="264"/>
      <c r="P72" s="264"/>
      <c r="Q72" s="264"/>
      <c r="R72" s="264"/>
      <c r="S72" s="264"/>
      <c r="T72" s="264"/>
    </row>
    <row r="73" spans="1:20" s="263" customFormat="1" x14ac:dyDescent="0.25">
      <c r="A73" s="264"/>
      <c r="B73" s="264"/>
      <c r="C73" s="337"/>
      <c r="D73" s="343" t="s">
        <v>128</v>
      </c>
      <c r="E73" s="656" t="s">
        <v>135</v>
      </c>
      <c r="F73" s="656"/>
      <c r="G73" s="656"/>
      <c r="H73" s="656"/>
      <c r="I73" s="344">
        <v>48579</v>
      </c>
      <c r="J73" s="287"/>
      <c r="M73" s="264"/>
      <c r="N73" s="264"/>
      <c r="O73" s="264"/>
      <c r="P73" s="264"/>
      <c r="Q73" s="264"/>
      <c r="R73" s="264"/>
      <c r="S73" s="264"/>
      <c r="T73" s="264"/>
    </row>
    <row r="74" spans="1:20" s="263" customFormat="1" ht="0.6" customHeight="1" x14ac:dyDescent="0.25">
      <c r="A74" s="264"/>
      <c r="B74" s="264"/>
      <c r="C74" s="264"/>
      <c r="D74" s="657" t="s">
        <v>136</v>
      </c>
      <c r="E74" s="657"/>
      <c r="F74" s="657"/>
      <c r="G74" s="657"/>
      <c r="H74" s="657"/>
      <c r="I74" s="342"/>
      <c r="J74" s="260"/>
      <c r="M74" s="264"/>
      <c r="N74" s="264"/>
      <c r="O74" s="264"/>
      <c r="P74" s="264"/>
      <c r="Q74" s="264"/>
      <c r="R74" s="264"/>
      <c r="S74" s="264"/>
      <c r="T74" s="264"/>
    </row>
    <row r="75" spans="1:20" s="263" customFormat="1" x14ac:dyDescent="0.25">
      <c r="A75" s="264"/>
      <c r="B75" s="264"/>
      <c r="C75" s="264"/>
      <c r="D75" s="654" t="s">
        <v>294</v>
      </c>
      <c r="E75" s="655"/>
      <c r="F75" s="655"/>
      <c r="G75" s="655"/>
      <c r="H75" s="655"/>
      <c r="I75" s="342">
        <f>pasivs!E13</f>
        <v>561795</v>
      </c>
      <c r="J75" s="260"/>
      <c r="K75" s="331"/>
      <c r="M75" s="264"/>
      <c r="N75" s="264"/>
      <c r="O75" s="264"/>
      <c r="P75" s="264"/>
      <c r="Q75" s="264"/>
      <c r="R75" s="264"/>
      <c r="S75" s="264"/>
      <c r="T75" s="264"/>
    </row>
    <row r="76" spans="1:20" s="263" customFormat="1" x14ac:dyDescent="0.25">
      <c r="A76" s="324"/>
      <c r="B76" s="337"/>
      <c r="C76" s="324"/>
      <c r="D76" s="655" t="s">
        <v>137</v>
      </c>
      <c r="E76" s="655"/>
      <c r="F76" s="655"/>
      <c r="G76" s="655"/>
      <c r="H76" s="655"/>
      <c r="I76" s="345">
        <f>pasivs!E14</f>
        <v>45306</v>
      </c>
      <c r="J76" s="339"/>
      <c r="M76" s="264"/>
      <c r="N76" s="264"/>
      <c r="O76" s="264"/>
      <c r="P76" s="264"/>
      <c r="Q76" s="264"/>
      <c r="R76" s="264"/>
      <c r="S76" s="264"/>
      <c r="T76" s="264"/>
    </row>
    <row r="77" spans="1:20" x14ac:dyDescent="0.25">
      <c r="A77" s="346"/>
      <c r="B77" s="346"/>
      <c r="C77" s="346"/>
      <c r="D77" s="346"/>
      <c r="E77" s="346"/>
      <c r="F77" s="346"/>
      <c r="G77" s="346"/>
      <c r="H77" s="346"/>
      <c r="I77" s="346"/>
      <c r="J77" s="346"/>
    </row>
    <row r="78" spans="1:20" hidden="1" x14ac:dyDescent="0.25">
      <c r="A78" s="259" t="s">
        <v>345</v>
      </c>
      <c r="C78" s="337"/>
      <c r="D78" s="337"/>
      <c r="E78" s="337"/>
      <c r="F78" s="338"/>
      <c r="G78" s="324"/>
      <c r="H78" s="324"/>
      <c r="I78" s="324"/>
      <c r="J78" s="339"/>
    </row>
    <row r="79" spans="1:20" hidden="1" x14ac:dyDescent="0.25">
      <c r="A79" s="260" t="s">
        <v>74</v>
      </c>
      <c r="B79" s="337"/>
      <c r="C79" s="337"/>
      <c r="D79" s="337"/>
      <c r="E79" s="337"/>
      <c r="F79" s="338"/>
      <c r="G79" s="324"/>
      <c r="H79" s="324"/>
      <c r="I79" s="347">
        <f>PZApiel!H9</f>
        <v>2017</v>
      </c>
      <c r="J79" s="347">
        <f>PZApiel!I9</f>
        <v>2016</v>
      </c>
    </row>
    <row r="80" spans="1:20" hidden="1" x14ac:dyDescent="0.25">
      <c r="A80" s="337"/>
      <c r="B80" s="337"/>
      <c r="C80" s="337"/>
      <c r="D80" s="337"/>
      <c r="E80" s="337"/>
      <c r="F80" s="338"/>
      <c r="G80" s="324"/>
      <c r="I80" s="294" t="s">
        <v>123</v>
      </c>
      <c r="J80" s="294" t="s">
        <v>123</v>
      </c>
    </row>
    <row r="81" spans="1:20" hidden="1" x14ac:dyDescent="0.25">
      <c r="A81" s="337"/>
      <c r="B81" s="337"/>
      <c r="C81" s="337"/>
      <c r="D81" s="337"/>
      <c r="E81" s="337"/>
      <c r="F81" s="338"/>
      <c r="G81" s="324"/>
    </row>
    <row r="82" spans="1:20" hidden="1" x14ac:dyDescent="0.25">
      <c r="B82" s="337" t="s">
        <v>183</v>
      </c>
      <c r="C82" s="337"/>
      <c r="D82" s="337"/>
      <c r="E82" s="337"/>
      <c r="F82" s="338"/>
      <c r="G82" s="324"/>
      <c r="I82" s="348">
        <f>pasivs!E17</f>
        <v>0</v>
      </c>
      <c r="J82" s="348">
        <f>pasivs!F17</f>
        <v>0</v>
      </c>
    </row>
    <row r="83" spans="1:20" hidden="1" x14ac:dyDescent="0.25">
      <c r="A83" s="337"/>
      <c r="B83" s="337"/>
      <c r="C83" s="337"/>
      <c r="D83" s="337"/>
      <c r="E83" s="337"/>
      <c r="F83" s="338"/>
      <c r="G83" s="324"/>
      <c r="I83" s="273"/>
      <c r="J83" s="273"/>
    </row>
    <row r="84" spans="1:20" ht="13.8" hidden="1" thickBot="1" x14ac:dyDescent="0.3">
      <c r="A84" s="337"/>
      <c r="B84" s="285" t="s">
        <v>101</v>
      </c>
      <c r="C84" s="337"/>
      <c r="D84" s="337"/>
      <c r="E84" s="337"/>
      <c r="F84" s="338"/>
      <c r="G84" s="324"/>
      <c r="I84" s="349">
        <f>SUM(I82:I82)</f>
        <v>0</v>
      </c>
      <c r="J84" s="349">
        <f>SUM(J82:J82)</f>
        <v>0</v>
      </c>
      <c r="K84" s="263" t="b">
        <f>I84=pasivs!E17</f>
        <v>1</v>
      </c>
      <c r="L84" s="263" t="b">
        <f>J84=pasivs!F17</f>
        <v>1</v>
      </c>
    </row>
    <row r="85" spans="1:20" hidden="1" x14ac:dyDescent="0.25">
      <c r="A85" s="337"/>
      <c r="B85" s="285"/>
      <c r="C85" s="337"/>
      <c r="D85" s="337"/>
      <c r="E85" s="337"/>
      <c r="F85" s="338"/>
      <c r="G85" s="324"/>
      <c r="I85" s="350"/>
      <c r="J85" s="350"/>
    </row>
    <row r="86" spans="1:20" hidden="1" x14ac:dyDescent="0.25">
      <c r="A86" s="658" t="s">
        <v>139</v>
      </c>
      <c r="B86" s="607"/>
      <c r="C86" s="606" t="s">
        <v>140</v>
      </c>
      <c r="D86" s="607"/>
      <c r="E86" s="606" t="s">
        <v>141</v>
      </c>
      <c r="F86" s="607"/>
      <c r="G86" s="606" t="s">
        <v>142</v>
      </c>
      <c r="H86" s="607"/>
      <c r="I86" s="606" t="s">
        <v>143</v>
      </c>
      <c r="J86" s="658"/>
    </row>
    <row r="87" spans="1:20" ht="12" hidden="1" customHeight="1" x14ac:dyDescent="0.25">
      <c r="A87" s="613" t="s">
        <v>184</v>
      </c>
      <c r="B87" s="614"/>
      <c r="C87" s="626">
        <v>10766.86</v>
      </c>
      <c r="D87" s="627"/>
      <c r="E87" s="626">
        <v>1840</v>
      </c>
      <c r="F87" s="627"/>
      <c r="G87" s="628"/>
      <c r="H87" s="614"/>
      <c r="I87" s="626">
        <f>C87+E87-G87</f>
        <v>12606.86</v>
      </c>
      <c r="J87" s="652"/>
    </row>
    <row r="88" spans="1:20" hidden="1" x14ac:dyDescent="0.25">
      <c r="A88" s="351" t="s">
        <v>286</v>
      </c>
      <c r="B88" s="351"/>
      <c r="C88" s="659">
        <v>2539.89</v>
      </c>
      <c r="D88" s="660"/>
      <c r="E88" s="631">
        <v>434</v>
      </c>
      <c r="F88" s="632"/>
      <c r="G88" s="352"/>
      <c r="H88" s="351"/>
      <c r="I88" s="626">
        <f>C88+E88-G88</f>
        <v>2973.89</v>
      </c>
      <c r="J88" s="652"/>
    </row>
    <row r="89" spans="1:20" s="263" customFormat="1" ht="13.2" customHeight="1" x14ac:dyDescent="0.25">
      <c r="A89" s="615" t="s">
        <v>345</v>
      </c>
      <c r="B89" s="616"/>
      <c r="C89" s="616"/>
      <c r="D89" s="353"/>
      <c r="E89" s="353"/>
      <c r="F89" s="353"/>
      <c r="G89" s="254"/>
      <c r="H89" s="254"/>
      <c r="I89" s="354"/>
      <c r="J89" s="355"/>
      <c r="M89" s="264"/>
      <c r="N89" s="264"/>
      <c r="O89" s="264"/>
      <c r="P89" s="264"/>
      <c r="Q89" s="264"/>
      <c r="R89" s="264"/>
      <c r="S89" s="264"/>
      <c r="T89" s="264"/>
    </row>
    <row r="90" spans="1:20" s="263" customFormat="1" ht="13.2" customHeight="1" x14ac:dyDescent="0.25">
      <c r="A90" s="356" t="s">
        <v>361</v>
      </c>
      <c r="B90" s="356"/>
      <c r="C90" s="356"/>
      <c r="D90" s="356"/>
      <c r="E90" s="356"/>
      <c r="F90" s="356"/>
      <c r="G90" s="356"/>
      <c r="H90" s="254"/>
      <c r="I90" s="357"/>
      <c r="J90" s="355"/>
      <c r="M90" s="264"/>
      <c r="N90" s="264"/>
      <c r="O90" s="264"/>
      <c r="P90" s="264"/>
      <c r="Q90" s="264"/>
      <c r="R90" s="264"/>
      <c r="S90" s="264"/>
      <c r="T90" s="264"/>
    </row>
    <row r="91" spans="1:20" s="263" customFormat="1" ht="9" customHeight="1" thickBot="1" x14ac:dyDescent="0.3">
      <c r="A91" s="358"/>
      <c r="B91" s="358"/>
      <c r="C91" s="358"/>
      <c r="D91" s="358"/>
      <c r="E91" s="358"/>
      <c r="F91" s="358"/>
      <c r="G91" s="358"/>
      <c r="H91" s="254"/>
      <c r="I91" s="357"/>
      <c r="J91" s="355"/>
      <c r="M91" s="264"/>
      <c r="N91" s="264"/>
      <c r="O91" s="264"/>
      <c r="P91" s="264"/>
      <c r="Q91" s="264"/>
      <c r="R91" s="264"/>
      <c r="S91" s="264"/>
      <c r="T91" s="264"/>
    </row>
    <row r="92" spans="1:20" s="263" customFormat="1" ht="83.4" customHeight="1" thickBot="1" x14ac:dyDescent="0.3">
      <c r="A92" s="617" t="s">
        <v>16</v>
      </c>
      <c r="B92" s="618"/>
      <c r="C92" s="619"/>
      <c r="D92" s="359" t="s">
        <v>289</v>
      </c>
      <c r="E92" s="360" t="s">
        <v>365</v>
      </c>
      <c r="F92" s="620" t="s">
        <v>288</v>
      </c>
      <c r="G92" s="621"/>
      <c r="H92" s="361" t="s">
        <v>362</v>
      </c>
      <c r="I92" s="361" t="s">
        <v>363</v>
      </c>
      <c r="J92" s="361" t="s">
        <v>367</v>
      </c>
      <c r="M92" s="264"/>
      <c r="N92" s="264"/>
      <c r="O92" s="264"/>
      <c r="P92" s="264"/>
      <c r="Q92" s="264"/>
      <c r="R92" s="264"/>
      <c r="S92" s="264"/>
      <c r="T92" s="264"/>
    </row>
    <row r="93" spans="1:20" s="263" customFormat="1" ht="32.4" customHeight="1" x14ac:dyDescent="0.25">
      <c r="A93" s="624" t="s">
        <v>320</v>
      </c>
      <c r="B93" s="625"/>
      <c r="C93" s="623"/>
      <c r="D93" s="362" t="s">
        <v>379</v>
      </c>
      <c r="E93" s="363">
        <v>7893462</v>
      </c>
      <c r="F93" s="622" t="s">
        <v>359</v>
      </c>
      <c r="G93" s="623"/>
      <c r="H93" s="611" t="s">
        <v>364</v>
      </c>
      <c r="I93" s="364" t="s">
        <v>366</v>
      </c>
      <c r="J93" s="364">
        <v>608050</v>
      </c>
      <c r="M93" s="264"/>
      <c r="N93" s="264"/>
      <c r="O93" s="264"/>
      <c r="P93" s="264"/>
      <c r="Q93" s="264"/>
      <c r="R93" s="264"/>
      <c r="S93" s="264"/>
      <c r="T93" s="264"/>
    </row>
    <row r="94" spans="1:20" s="263" customFormat="1" ht="38.4" customHeight="1" thickBot="1" x14ac:dyDescent="0.3">
      <c r="A94" s="608" t="s">
        <v>347</v>
      </c>
      <c r="B94" s="609"/>
      <c r="C94" s="610"/>
      <c r="D94" s="365"/>
      <c r="E94" s="366"/>
      <c r="F94" s="629" t="s">
        <v>360</v>
      </c>
      <c r="G94" s="630"/>
      <c r="H94" s="612"/>
      <c r="I94" s="367"/>
      <c r="J94" s="368"/>
      <c r="M94" s="264"/>
      <c r="N94" s="264"/>
      <c r="O94" s="264"/>
      <c r="P94" s="264"/>
      <c r="Q94" s="264"/>
      <c r="R94" s="264"/>
      <c r="S94" s="264"/>
      <c r="T94" s="264"/>
    </row>
    <row r="95" spans="1:20" s="263" customFormat="1" ht="31.2" customHeight="1" thickBot="1" x14ac:dyDescent="0.3">
      <c r="A95" s="649" t="s">
        <v>368</v>
      </c>
      <c r="B95" s="650"/>
      <c r="C95" s="651"/>
      <c r="D95" s="369" t="s">
        <v>370</v>
      </c>
      <c r="E95" s="370">
        <v>4946752</v>
      </c>
      <c r="F95" s="371"/>
      <c r="G95" s="372"/>
      <c r="H95" s="373">
        <v>0.65</v>
      </c>
      <c r="I95" s="367"/>
      <c r="J95" s="368"/>
      <c r="M95" s="264"/>
      <c r="N95" s="264"/>
      <c r="O95" s="264"/>
      <c r="P95" s="264"/>
      <c r="Q95" s="264"/>
      <c r="R95" s="264"/>
      <c r="S95" s="264"/>
      <c r="T95" s="264"/>
    </row>
    <row r="96" spans="1:20" s="263" customFormat="1" ht="14.4" customHeight="1" thickBot="1" x14ac:dyDescent="0.3">
      <c r="A96" s="649" t="s">
        <v>369</v>
      </c>
      <c r="B96" s="650"/>
      <c r="C96" s="651"/>
      <c r="D96" s="365" t="s">
        <v>380</v>
      </c>
      <c r="E96" s="374">
        <v>2946710</v>
      </c>
      <c r="F96" s="375"/>
      <c r="G96" s="376"/>
      <c r="H96" s="377">
        <v>0.85</v>
      </c>
      <c r="I96" s="378"/>
      <c r="J96" s="379"/>
      <c r="M96" s="264"/>
      <c r="N96" s="264"/>
      <c r="O96" s="264"/>
      <c r="P96" s="264"/>
      <c r="Q96" s="264"/>
      <c r="R96" s="264"/>
      <c r="S96" s="264"/>
      <c r="T96" s="264"/>
    </row>
    <row r="97" spans="1:20" s="263" customFormat="1" ht="6.6" customHeight="1" thickBot="1" x14ac:dyDescent="0.3">
      <c r="A97" s="380"/>
      <c r="B97" s="380"/>
      <c r="C97" s="380"/>
      <c r="D97" s="381"/>
      <c r="E97" s="382"/>
      <c r="F97" s="380"/>
      <c r="G97" s="380"/>
      <c r="H97" s="383"/>
      <c r="I97" s="384"/>
      <c r="J97" s="273"/>
      <c r="M97" s="264"/>
      <c r="N97" s="264"/>
      <c r="O97" s="264"/>
      <c r="P97" s="264"/>
      <c r="Q97" s="264"/>
      <c r="R97" s="264"/>
      <c r="S97" s="264"/>
      <c r="T97" s="264"/>
    </row>
    <row r="98" spans="1:20" ht="13.8" thickBot="1" x14ac:dyDescent="0.3">
      <c r="A98" s="385" t="s">
        <v>374</v>
      </c>
      <c r="B98" s="386"/>
      <c r="C98" s="386"/>
      <c r="D98" s="386"/>
      <c r="E98" s="386"/>
      <c r="F98" s="386"/>
      <c r="G98" s="386"/>
      <c r="H98" s="387"/>
      <c r="I98" s="388"/>
      <c r="J98" s="388">
        <f>pasivs!F31</f>
        <v>608050</v>
      </c>
    </row>
    <row r="99" spans="1:20" s="260" customFormat="1" x14ac:dyDescent="0.25">
      <c r="A99" s="389"/>
      <c r="B99" s="285"/>
      <c r="C99" s="285"/>
      <c r="D99" s="285"/>
      <c r="E99" s="285"/>
      <c r="G99" s="293"/>
      <c r="H99" s="293"/>
      <c r="I99" s="293"/>
      <c r="J99" s="293"/>
      <c r="K99" s="286"/>
      <c r="L99" s="286"/>
    </row>
    <row r="100" spans="1:20" s="260" customFormat="1" ht="13.95" customHeight="1" x14ac:dyDescent="0.25">
      <c r="A100" s="389"/>
      <c r="B100" s="264" t="s">
        <v>373</v>
      </c>
      <c r="C100" s="285"/>
      <c r="D100" s="285"/>
      <c r="E100" s="285"/>
      <c r="G100" s="293"/>
      <c r="H100" s="293"/>
      <c r="I100" s="293"/>
      <c r="J100" s="293"/>
      <c r="K100" s="286"/>
      <c r="L100" s="286"/>
    </row>
    <row r="101" spans="1:20" s="260" customFormat="1" ht="4.95" customHeight="1" x14ac:dyDescent="0.25">
      <c r="A101" s="389"/>
      <c r="B101" s="285"/>
      <c r="C101" s="285"/>
      <c r="D101" s="285"/>
      <c r="E101" s="285"/>
      <c r="G101" s="293"/>
      <c r="H101" s="293"/>
      <c r="I101" s="293"/>
      <c r="J101" s="293"/>
      <c r="K101" s="286"/>
      <c r="L101" s="286"/>
    </row>
    <row r="102" spans="1:20" s="260" customFormat="1" ht="14.4" customHeight="1" x14ac:dyDescent="0.25">
      <c r="A102" s="389"/>
      <c r="B102" s="264" t="s">
        <v>371</v>
      </c>
      <c r="C102" s="285"/>
      <c r="D102" s="285"/>
      <c r="E102" s="285"/>
      <c r="G102" s="293"/>
      <c r="H102" s="293"/>
      <c r="I102" s="390">
        <v>1697391</v>
      </c>
      <c r="J102" s="293" t="s">
        <v>372</v>
      </c>
      <c r="K102" s="286"/>
      <c r="L102" s="286"/>
    </row>
    <row r="103" spans="1:20" s="260" customFormat="1" x14ac:dyDescent="0.25">
      <c r="A103" s="389"/>
      <c r="B103" s="285"/>
      <c r="C103" s="285"/>
      <c r="D103" s="285"/>
      <c r="E103" s="285"/>
      <c r="G103" s="293"/>
      <c r="H103" s="293"/>
      <c r="I103" s="293"/>
      <c r="J103" s="293"/>
      <c r="K103" s="286"/>
      <c r="L103" s="286"/>
    </row>
    <row r="104" spans="1:20" s="260" customFormat="1" ht="15.6" x14ac:dyDescent="0.3">
      <c r="E104" s="391" t="s">
        <v>147</v>
      </c>
      <c r="G104" s="293"/>
      <c r="H104" s="293"/>
      <c r="I104" s="293"/>
      <c r="J104" s="293"/>
      <c r="K104" s="286"/>
      <c r="L104" s="286"/>
    </row>
    <row r="105" spans="1:20" s="260" customFormat="1" x14ac:dyDescent="0.25">
      <c r="E105" s="392"/>
      <c r="G105" s="293"/>
      <c r="H105" s="293"/>
      <c r="I105" s="293"/>
      <c r="J105" s="293"/>
      <c r="K105" s="286"/>
      <c r="L105" s="286"/>
    </row>
    <row r="106" spans="1:20" s="260" customFormat="1" x14ac:dyDescent="0.25">
      <c r="A106" s="259" t="s">
        <v>346</v>
      </c>
      <c r="B106" s="264"/>
      <c r="C106" s="264"/>
      <c r="D106" s="264"/>
      <c r="E106" s="264"/>
      <c r="F106" s="264"/>
      <c r="G106" s="264"/>
      <c r="H106" s="264"/>
      <c r="I106" s="264"/>
      <c r="K106" s="286"/>
      <c r="L106" s="286"/>
    </row>
    <row r="107" spans="1:20" x14ac:dyDescent="0.25">
      <c r="A107" s="286" t="s">
        <v>75</v>
      </c>
      <c r="B107" s="260"/>
      <c r="C107" s="260"/>
      <c r="D107" s="260"/>
      <c r="E107" s="260"/>
      <c r="F107" s="260"/>
      <c r="G107" s="260"/>
      <c r="H107" s="284"/>
      <c r="I107" s="347">
        <f>PZApiel!H9</f>
        <v>2017</v>
      </c>
      <c r="J107" s="347">
        <f>PZApiel!I9</f>
        <v>2016</v>
      </c>
    </row>
    <row r="108" spans="1:20" s="263" customFormat="1" x14ac:dyDescent="0.25">
      <c r="A108" s="264"/>
      <c r="B108" s="264"/>
      <c r="C108" s="264"/>
      <c r="D108" s="264"/>
      <c r="E108" s="264"/>
      <c r="F108" s="264"/>
      <c r="G108" s="264"/>
      <c r="I108" s="294" t="s">
        <v>123</v>
      </c>
      <c r="J108" s="294" t="s">
        <v>123</v>
      </c>
      <c r="M108" s="264"/>
      <c r="N108" s="264"/>
      <c r="O108" s="264"/>
      <c r="P108" s="264"/>
      <c r="Q108" s="264"/>
      <c r="R108" s="264"/>
      <c r="S108" s="264"/>
      <c r="T108" s="264"/>
    </row>
    <row r="109" spans="1:20" s="263" customFormat="1" x14ac:dyDescent="0.25">
      <c r="A109" s="264"/>
      <c r="B109" s="264" t="s">
        <v>185</v>
      </c>
      <c r="C109" s="264"/>
      <c r="D109" s="264"/>
      <c r="E109" s="264"/>
      <c r="F109" s="264"/>
      <c r="G109" s="264"/>
      <c r="I109" s="273">
        <f>pasivs!E28</f>
        <v>45753</v>
      </c>
      <c r="J109" s="273">
        <f>pasivs!F28</f>
        <v>52308</v>
      </c>
      <c r="M109" s="264"/>
      <c r="N109" s="264"/>
      <c r="O109" s="264"/>
      <c r="P109" s="264"/>
      <c r="Q109" s="264"/>
      <c r="R109" s="264"/>
      <c r="S109" s="264"/>
      <c r="T109" s="264"/>
    </row>
    <row r="110" spans="1:20" s="263" customFormat="1" ht="13.8" thickBot="1" x14ac:dyDescent="0.3">
      <c r="A110" s="260"/>
      <c r="B110" s="285" t="s">
        <v>101</v>
      </c>
      <c r="C110" s="260"/>
      <c r="D110" s="260"/>
      <c r="E110" s="260"/>
      <c r="F110" s="260"/>
      <c r="G110" s="260"/>
      <c r="I110" s="393">
        <f>SUM(I109:I109)</f>
        <v>45753</v>
      </c>
      <c r="J110" s="393">
        <f>SUM(J109:J109)</f>
        <v>52308</v>
      </c>
      <c r="M110" s="264"/>
      <c r="N110" s="264"/>
      <c r="O110" s="264"/>
      <c r="P110" s="264"/>
      <c r="Q110" s="264"/>
      <c r="R110" s="264"/>
      <c r="S110" s="264"/>
      <c r="T110" s="264"/>
    </row>
    <row r="111" spans="1:20" s="263" customFormat="1" ht="13.8" thickTop="1" x14ac:dyDescent="0.25">
      <c r="A111" s="394"/>
      <c r="B111" s="264"/>
      <c r="C111" s="264"/>
      <c r="D111" s="264"/>
      <c r="E111" s="264"/>
      <c r="F111" s="264"/>
      <c r="G111" s="289"/>
      <c r="H111" s="395"/>
      <c r="I111" s="395"/>
      <c r="J111" s="396"/>
      <c r="M111" s="264"/>
      <c r="N111" s="264"/>
      <c r="O111" s="264"/>
      <c r="P111" s="264"/>
      <c r="Q111" s="264"/>
      <c r="R111" s="264"/>
      <c r="S111" s="264"/>
      <c r="T111" s="264"/>
    </row>
    <row r="112" spans="1:20" s="263" customFormat="1" x14ac:dyDescent="0.25">
      <c r="A112" s="259" t="s">
        <v>5</v>
      </c>
      <c r="B112" s="260"/>
      <c r="C112" s="260"/>
      <c r="D112" s="260"/>
      <c r="E112" s="260"/>
      <c r="F112" s="260"/>
      <c r="G112" s="285"/>
      <c r="H112" s="293"/>
      <c r="I112" s="285"/>
      <c r="J112" s="293"/>
      <c r="M112" s="264"/>
      <c r="N112" s="264"/>
      <c r="O112" s="264"/>
      <c r="P112" s="264"/>
      <c r="Q112" s="264"/>
      <c r="R112" s="264"/>
      <c r="S112" s="264"/>
      <c r="T112" s="264"/>
    </row>
    <row r="113" spans="1:20" s="263" customFormat="1" x14ac:dyDescent="0.25">
      <c r="A113" s="260" t="s">
        <v>150</v>
      </c>
      <c r="B113" s="260"/>
      <c r="C113" s="260"/>
      <c r="D113" s="260"/>
      <c r="E113" s="260"/>
      <c r="F113" s="260"/>
      <c r="G113" s="285"/>
      <c r="H113" s="293"/>
      <c r="I113" s="347">
        <f>PZApiel!H9</f>
        <v>2017</v>
      </c>
      <c r="J113" s="347">
        <f>PZApiel!I9</f>
        <v>2016</v>
      </c>
      <c r="M113" s="264"/>
      <c r="N113" s="264"/>
      <c r="O113" s="264"/>
      <c r="P113" s="264"/>
      <c r="Q113" s="264"/>
      <c r="R113" s="264"/>
      <c r="S113" s="264"/>
      <c r="T113" s="264"/>
    </row>
    <row r="114" spans="1:20" s="263" customFormat="1" x14ac:dyDescent="0.25">
      <c r="A114" s="260"/>
      <c r="B114" s="260"/>
      <c r="C114" s="260"/>
      <c r="D114" s="260"/>
      <c r="E114" s="260"/>
      <c r="F114" s="260"/>
      <c r="G114" s="285"/>
      <c r="H114" s="293"/>
      <c r="I114" s="294" t="s">
        <v>123</v>
      </c>
      <c r="J114" s="294" t="s">
        <v>123</v>
      </c>
      <c r="M114" s="264"/>
      <c r="N114" s="264"/>
      <c r="O114" s="264"/>
      <c r="P114" s="264"/>
      <c r="Q114" s="264"/>
      <c r="R114" s="264"/>
      <c r="S114" s="264"/>
      <c r="T114" s="264"/>
    </row>
    <row r="115" spans="1:20" s="263" customFormat="1" x14ac:dyDescent="0.25">
      <c r="A115" s="260"/>
      <c r="B115" s="264" t="s">
        <v>153</v>
      </c>
      <c r="C115" s="260"/>
      <c r="D115" s="260"/>
      <c r="E115" s="260"/>
      <c r="F115" s="260"/>
      <c r="G115" s="285"/>
      <c r="H115" s="293"/>
      <c r="I115" s="273">
        <v>0</v>
      </c>
      <c r="J115" s="273">
        <v>0</v>
      </c>
      <c r="M115" s="264"/>
      <c r="N115" s="264"/>
      <c r="O115" s="264"/>
      <c r="P115" s="264"/>
      <c r="Q115" s="264"/>
      <c r="R115" s="264"/>
      <c r="S115" s="264"/>
      <c r="T115" s="264"/>
    </row>
    <row r="116" spans="1:20" s="263" customFormat="1" x14ac:dyDescent="0.25">
      <c r="A116" s="260"/>
      <c r="B116" s="264" t="s">
        <v>154</v>
      </c>
      <c r="C116" s="260"/>
      <c r="D116" s="260"/>
      <c r="E116" s="260"/>
      <c r="F116" s="260"/>
      <c r="G116" s="285"/>
      <c r="H116" s="293"/>
      <c r="I116" s="273">
        <f>'PARbil (2)'!J9</f>
        <v>26876</v>
      </c>
      <c r="J116" s="273">
        <v>699</v>
      </c>
      <c r="M116" s="264"/>
      <c r="N116" s="264"/>
      <c r="O116" s="264"/>
      <c r="P116" s="264"/>
      <c r="Q116" s="264"/>
      <c r="R116" s="264"/>
      <c r="S116" s="264"/>
      <c r="T116" s="264"/>
    </row>
    <row r="117" spans="1:20" s="263" customFormat="1" x14ac:dyDescent="0.25">
      <c r="A117" s="260"/>
      <c r="B117" s="264" t="s">
        <v>155</v>
      </c>
      <c r="C117" s="260"/>
      <c r="D117" s="260"/>
      <c r="E117" s="260"/>
      <c r="F117" s="260"/>
      <c r="G117" s="285"/>
      <c r="H117" s="293"/>
      <c r="I117" s="273">
        <f>'PARbil (2)'!J10</f>
        <v>12713</v>
      </c>
      <c r="J117" s="273"/>
      <c r="M117" s="264"/>
      <c r="N117" s="264"/>
      <c r="O117" s="264"/>
      <c r="P117" s="264"/>
      <c r="Q117" s="264"/>
      <c r="R117" s="264"/>
      <c r="S117" s="264"/>
      <c r="T117" s="264"/>
    </row>
    <row r="118" spans="1:20" s="263" customFormat="1" ht="13.2" customHeight="1" x14ac:dyDescent="0.25">
      <c r="A118" s="260"/>
      <c r="B118" s="647" t="s">
        <v>156</v>
      </c>
      <c r="C118" s="648"/>
      <c r="D118" s="648"/>
      <c r="E118" s="648"/>
      <c r="F118" s="260"/>
      <c r="G118" s="285"/>
      <c r="H118" s="293"/>
      <c r="I118" s="273">
        <f>'PARbil (2)'!J11</f>
        <v>7001</v>
      </c>
      <c r="J118" s="273">
        <v>0</v>
      </c>
      <c r="M118" s="264"/>
      <c r="N118" s="264"/>
      <c r="O118" s="264"/>
      <c r="P118" s="264"/>
      <c r="Q118" s="264"/>
      <c r="R118" s="264"/>
      <c r="S118" s="264"/>
      <c r="T118" s="264"/>
    </row>
    <row r="119" spans="1:20" s="263" customFormat="1" x14ac:dyDescent="0.25">
      <c r="A119" s="260"/>
      <c r="B119" s="264" t="s">
        <v>158</v>
      </c>
      <c r="C119" s="260"/>
      <c r="D119" s="260"/>
      <c r="E119" s="260"/>
      <c r="F119" s="260"/>
      <c r="G119" s="285"/>
      <c r="H119" s="293"/>
      <c r="I119" s="273">
        <f>'PARbil (2)'!J15</f>
        <v>70136</v>
      </c>
      <c r="J119" s="273">
        <v>17131</v>
      </c>
      <c r="M119" s="264"/>
      <c r="N119" s="264"/>
      <c r="O119" s="264"/>
      <c r="P119" s="264"/>
      <c r="Q119" s="264"/>
      <c r="R119" s="264"/>
      <c r="S119" s="264"/>
      <c r="T119" s="264"/>
    </row>
    <row r="120" spans="1:20" s="263" customFormat="1" ht="13.8" thickBot="1" x14ac:dyDescent="0.3">
      <c r="A120" s="260"/>
      <c r="B120" s="285" t="s">
        <v>101</v>
      </c>
      <c r="C120" s="260"/>
      <c r="D120" s="260"/>
      <c r="E120" s="260"/>
      <c r="F120" s="260"/>
      <c r="G120" s="285"/>
      <c r="H120" s="293"/>
      <c r="I120" s="397">
        <f>SUM(I115:I119)</f>
        <v>116726</v>
      </c>
      <c r="J120" s="397">
        <f>SUM(J115:J119)</f>
        <v>17830</v>
      </c>
      <c r="M120" s="264"/>
      <c r="N120" s="264"/>
      <c r="O120" s="264"/>
      <c r="P120" s="264"/>
      <c r="Q120" s="264"/>
      <c r="R120" s="264"/>
      <c r="S120" s="264"/>
      <c r="T120" s="264"/>
    </row>
    <row r="121" spans="1:20" s="263" customFormat="1" ht="13.8" thickTop="1" x14ac:dyDescent="0.25">
      <c r="A121" s="264"/>
      <c r="B121" s="260"/>
      <c r="C121" s="260"/>
      <c r="D121" s="260"/>
      <c r="E121" s="260"/>
      <c r="F121" s="260"/>
      <c r="G121" s="285"/>
      <c r="H121" s="293"/>
      <c r="I121" s="285"/>
      <c r="J121" s="293"/>
      <c r="M121" s="264"/>
      <c r="N121" s="264"/>
      <c r="O121" s="264"/>
      <c r="P121" s="264"/>
      <c r="Q121" s="264"/>
      <c r="R121" s="264"/>
      <c r="S121" s="264"/>
      <c r="T121" s="264"/>
    </row>
    <row r="122" spans="1:20" x14ac:dyDescent="0.25">
      <c r="A122" s="259" t="s">
        <v>19</v>
      </c>
      <c r="H122" s="398"/>
      <c r="I122" s="399"/>
      <c r="J122" s="398"/>
    </row>
    <row r="123" spans="1:20" x14ac:dyDescent="0.25">
      <c r="A123" s="260" t="s">
        <v>80</v>
      </c>
      <c r="H123" s="263"/>
      <c r="I123" s="347">
        <f>I113</f>
        <v>2017</v>
      </c>
      <c r="J123" s="347">
        <f>J113</f>
        <v>2016</v>
      </c>
    </row>
    <row r="124" spans="1:20" x14ac:dyDescent="0.25">
      <c r="A124" s="260"/>
      <c r="H124" s="263"/>
      <c r="I124" s="294" t="str">
        <f>I114</f>
        <v>EUR</v>
      </c>
      <c r="J124" s="294" t="str">
        <f>J114</f>
        <v>EUR</v>
      </c>
    </row>
    <row r="125" spans="1:20" x14ac:dyDescent="0.25">
      <c r="A125" s="400" t="s">
        <v>161</v>
      </c>
      <c r="H125" s="263"/>
      <c r="I125" s="273">
        <v>982</v>
      </c>
      <c r="J125" s="273">
        <v>1431</v>
      </c>
    </row>
    <row r="126" spans="1:20" x14ac:dyDescent="0.25">
      <c r="A126" s="400" t="s">
        <v>183</v>
      </c>
      <c r="H126" s="263"/>
      <c r="I126" s="273">
        <v>16023</v>
      </c>
      <c r="J126" s="273">
        <v>15581</v>
      </c>
    </row>
    <row r="127" spans="1:20" ht="13.8" thickBot="1" x14ac:dyDescent="0.3">
      <c r="A127" s="401"/>
      <c r="B127" s="401"/>
      <c r="C127" s="401"/>
      <c r="D127" s="401"/>
      <c r="E127" s="401"/>
      <c r="H127" s="263"/>
      <c r="I127" s="397">
        <f>SUM(I125:I126)</f>
        <v>17005</v>
      </c>
      <c r="J127" s="397">
        <f>SUM(J125:J126)</f>
        <v>17012</v>
      </c>
    </row>
    <row r="128" spans="1:20" ht="13.8" thickTop="1" x14ac:dyDescent="0.25">
      <c r="A128" s="260"/>
    </row>
    <row r="130" spans="1:10" x14ac:dyDescent="0.25">
      <c r="A130" s="402"/>
      <c r="B130" s="402"/>
      <c r="C130" s="402"/>
      <c r="D130" s="402"/>
      <c r="E130" s="402"/>
      <c r="F130" s="402"/>
      <c r="G130" s="402"/>
      <c r="H130" s="402"/>
      <c r="I130" s="402"/>
      <c r="J130" s="403"/>
    </row>
  </sheetData>
  <autoFilter ref="I113:J120"/>
  <mergeCells count="44">
    <mergeCell ref="B118:E118"/>
    <mergeCell ref="G48:H48"/>
    <mergeCell ref="A95:C95"/>
    <mergeCell ref="A96:C96"/>
    <mergeCell ref="I88:J88"/>
    <mergeCell ref="D71:H71"/>
    <mergeCell ref="D75:H75"/>
    <mergeCell ref="D72:H72"/>
    <mergeCell ref="D74:H74"/>
    <mergeCell ref="E73:H73"/>
    <mergeCell ref="D76:H76"/>
    <mergeCell ref="I86:J86"/>
    <mergeCell ref="I87:J87"/>
    <mergeCell ref="C87:D87"/>
    <mergeCell ref="A86:B86"/>
    <mergeCell ref="C88:D88"/>
    <mergeCell ref="F29:G29"/>
    <mergeCell ref="I48:J48"/>
    <mergeCell ref="G62:H62"/>
    <mergeCell ref="I69:I70"/>
    <mergeCell ref="D69:H70"/>
    <mergeCell ref="I62:J62"/>
    <mergeCell ref="B66:I66"/>
    <mergeCell ref="I4:J4"/>
    <mergeCell ref="I22:J22"/>
    <mergeCell ref="I18:J18"/>
    <mergeCell ref="A10:D10"/>
    <mergeCell ref="G22:H22"/>
    <mergeCell ref="G18:H18"/>
    <mergeCell ref="C86:D86"/>
    <mergeCell ref="E86:F86"/>
    <mergeCell ref="G86:H86"/>
    <mergeCell ref="A94:C94"/>
    <mergeCell ref="H93:H94"/>
    <mergeCell ref="A87:B87"/>
    <mergeCell ref="A89:C89"/>
    <mergeCell ref="A92:C92"/>
    <mergeCell ref="F92:G92"/>
    <mergeCell ref="F93:G93"/>
    <mergeCell ref="A93:C93"/>
    <mergeCell ref="E87:F87"/>
    <mergeCell ref="G87:H87"/>
    <mergeCell ref="F94:G94"/>
    <mergeCell ref="E88:F88"/>
  </mergeCells>
  <phoneticPr fontId="0" type="noConversion"/>
  <pageMargins left="0" right="0" top="0.74803149606299213" bottom="0.74803149606299213" header="0.31496062992125984" footer="0.31496062992125984"/>
  <pageSetup paperSize="9" firstPageNumber="14" orientation="portrait" verticalDpi="300" r:id="rId1"/>
  <headerFooter alignWithMargins="0">
    <oddHeader>&amp;CSIA "AADSO"   
 Gada pārskats par 2017.gadu</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4"/>
  <sheetViews>
    <sheetView view="pageBreakPreview" topLeftCell="A19" zoomScaleNormal="130" zoomScaleSheetLayoutView="100" workbookViewId="0">
      <selection activeCell="H33" sqref="H33"/>
    </sheetView>
  </sheetViews>
  <sheetFormatPr defaultRowHeight="13.2" x14ac:dyDescent="0.25"/>
  <cols>
    <col min="1" max="5" width="5.6640625" style="414" customWidth="1"/>
    <col min="6" max="7" width="15.6640625" style="414" customWidth="1"/>
    <col min="8" max="8" width="13.44140625" style="414" customWidth="1"/>
    <col min="9" max="9" width="14.109375" style="415" customWidth="1"/>
    <col min="10" max="11" width="9.109375" style="416" customWidth="1"/>
    <col min="12" max="16384" width="8.88671875" style="414"/>
  </cols>
  <sheetData>
    <row r="1" spans="1:10" ht="15.6" x14ac:dyDescent="0.3">
      <c r="A1" s="412" t="s">
        <v>38</v>
      </c>
      <c r="B1" s="413"/>
      <c r="C1" s="413"/>
      <c r="D1" s="413"/>
      <c r="E1" s="413"/>
      <c r="F1" s="413"/>
      <c r="G1" s="413"/>
    </row>
    <row r="3" spans="1:10" x14ac:dyDescent="0.25">
      <c r="A3" s="417" t="s">
        <v>17</v>
      </c>
    </row>
    <row r="4" spans="1:10" x14ac:dyDescent="0.25">
      <c r="A4" s="415" t="s">
        <v>84</v>
      </c>
    </row>
    <row r="5" spans="1:10" x14ac:dyDescent="0.25">
      <c r="A5" s="414" t="s">
        <v>195</v>
      </c>
    </row>
    <row r="6" spans="1:10" x14ac:dyDescent="0.25">
      <c r="A6" s="414" t="s">
        <v>196</v>
      </c>
    </row>
    <row r="7" spans="1:10" x14ac:dyDescent="0.25">
      <c r="A7" s="414" t="s">
        <v>145</v>
      </c>
    </row>
    <row r="8" spans="1:10" x14ac:dyDescent="0.25">
      <c r="A8" s="415"/>
      <c r="J8" s="416" t="s">
        <v>85</v>
      </c>
    </row>
    <row r="9" spans="1:10" x14ac:dyDescent="0.25">
      <c r="A9" s="415" t="s">
        <v>58</v>
      </c>
      <c r="B9" s="415"/>
      <c r="H9" s="418">
        <v>2017</v>
      </c>
      <c r="I9" s="418">
        <v>2016</v>
      </c>
      <c r="J9" s="416" t="s">
        <v>86</v>
      </c>
    </row>
    <row r="10" spans="1:10" x14ac:dyDescent="0.25">
      <c r="H10" s="419" t="s">
        <v>123</v>
      </c>
      <c r="I10" s="419" t="s">
        <v>123</v>
      </c>
    </row>
    <row r="11" spans="1:10" ht="13.35" customHeight="1" x14ac:dyDescent="0.25">
      <c r="B11" s="664" t="s">
        <v>330</v>
      </c>
      <c r="C11" s="664"/>
      <c r="D11" s="664"/>
      <c r="E11" s="664"/>
      <c r="F11" s="664"/>
      <c r="G11" s="664"/>
      <c r="H11" s="420">
        <v>1619955</v>
      </c>
      <c r="I11" s="420">
        <v>1469508</v>
      </c>
    </row>
    <row r="12" spans="1:10" x14ac:dyDescent="0.25">
      <c r="B12" s="664" t="s">
        <v>353</v>
      </c>
      <c r="C12" s="664"/>
      <c r="D12" s="664"/>
      <c r="E12" s="664"/>
      <c r="F12" s="664"/>
      <c r="G12" s="664"/>
      <c r="H12" s="421"/>
      <c r="I12" s="421">
        <v>490</v>
      </c>
    </row>
    <row r="13" spans="1:10" x14ac:dyDescent="0.25">
      <c r="B13" s="422" t="s">
        <v>385</v>
      </c>
      <c r="C13" s="422"/>
      <c r="D13" s="422"/>
      <c r="E13" s="422"/>
      <c r="F13" s="422"/>
      <c r="G13" s="422"/>
      <c r="H13" s="421">
        <v>5787</v>
      </c>
      <c r="I13" s="421">
        <v>2428</v>
      </c>
    </row>
    <row r="14" spans="1:10" x14ac:dyDescent="0.25">
      <c r="B14" s="422" t="s">
        <v>386</v>
      </c>
      <c r="C14" s="422"/>
      <c r="D14" s="422"/>
      <c r="E14" s="422"/>
      <c r="F14" s="422"/>
      <c r="G14" s="422"/>
      <c r="H14" s="421">
        <v>105447</v>
      </c>
      <c r="I14" s="421">
        <v>43003</v>
      </c>
    </row>
    <row r="15" spans="1:10" x14ac:dyDescent="0.25">
      <c r="B15" s="422" t="s">
        <v>387</v>
      </c>
      <c r="C15" s="422"/>
      <c r="D15" s="422"/>
      <c r="E15" s="422"/>
      <c r="F15" s="422"/>
      <c r="G15" s="422"/>
      <c r="H15" s="421">
        <v>61507</v>
      </c>
      <c r="I15" s="421">
        <v>28623</v>
      </c>
    </row>
    <row r="16" spans="1:10" x14ac:dyDescent="0.25">
      <c r="B16" s="513" t="s">
        <v>628</v>
      </c>
      <c r="C16" s="422"/>
      <c r="D16" s="422"/>
      <c r="E16" s="422"/>
      <c r="F16" s="422"/>
      <c r="G16" s="422"/>
      <c r="H16" s="421">
        <v>245381</v>
      </c>
      <c r="I16" s="421"/>
    </row>
    <row r="17" spans="1:19" x14ac:dyDescent="0.25">
      <c r="B17" s="422"/>
      <c r="C17" s="422"/>
      <c r="D17" s="422"/>
      <c r="E17" s="422"/>
      <c r="F17" s="422"/>
      <c r="G17" s="422"/>
      <c r="H17" s="421"/>
      <c r="I17" s="421"/>
    </row>
    <row r="18" spans="1:19" ht="13.8" thickBot="1" x14ac:dyDescent="0.3">
      <c r="A18" s="415"/>
      <c r="B18" s="415" t="s">
        <v>87</v>
      </c>
      <c r="C18" s="415"/>
      <c r="D18" s="415"/>
      <c r="E18" s="415"/>
      <c r="F18" s="415"/>
      <c r="H18" s="423">
        <f>SUM(H11:H17)</f>
        <v>2038077</v>
      </c>
      <c r="I18" s="423">
        <f>SUM(I11:I15)</f>
        <v>1544052</v>
      </c>
      <c r="J18" s="424" t="b">
        <f>H18='P vai Z aprekins'!G8</f>
        <v>1</v>
      </c>
      <c r="K18" s="424" t="b">
        <f>I18='P vai Z aprekins'!H8</f>
        <v>1</v>
      </c>
    </row>
    <row r="19" spans="1:19" ht="15" customHeight="1" thickTop="1" x14ac:dyDescent="0.25">
      <c r="A19" s="415"/>
      <c r="B19" s="415"/>
      <c r="C19" s="415"/>
      <c r="D19" s="415"/>
      <c r="E19" s="415"/>
      <c r="F19" s="415"/>
      <c r="G19" s="425"/>
      <c r="H19" s="426"/>
      <c r="I19" s="425"/>
    </row>
    <row r="20" spans="1:19" ht="14.4" hidden="1" customHeight="1" x14ac:dyDescent="0.25">
      <c r="B20" s="415"/>
      <c r="C20" s="415"/>
      <c r="D20" s="415"/>
      <c r="E20" s="415"/>
      <c r="F20" s="415"/>
      <c r="H20" s="427">
        <f>H9</f>
        <v>2017</v>
      </c>
      <c r="I20" s="418">
        <f>I9</f>
        <v>2016</v>
      </c>
    </row>
    <row r="21" spans="1:19" ht="15" hidden="1" customHeight="1" x14ac:dyDescent="0.25">
      <c r="A21" s="415" t="s">
        <v>88</v>
      </c>
      <c r="H21" s="428" t="str">
        <f>H10</f>
        <v>EUR</v>
      </c>
      <c r="I21" s="419" t="str">
        <f>I10</f>
        <v>EUR</v>
      </c>
    </row>
    <row r="22" spans="1:19" ht="15" hidden="1" customHeight="1" x14ac:dyDescent="0.25">
      <c r="B22" s="414" t="s">
        <v>89</v>
      </c>
      <c r="F22" s="414" t="s">
        <v>331</v>
      </c>
      <c r="H22" s="429">
        <f>H18</f>
        <v>2038077</v>
      </c>
      <c r="I22" s="429">
        <f>I11</f>
        <v>1469508</v>
      </c>
    </row>
    <row r="23" spans="1:19" ht="15" hidden="1" customHeight="1" thickBot="1" x14ac:dyDescent="0.3">
      <c r="A23" s="415"/>
      <c r="B23" s="415" t="str">
        <f>B18</f>
        <v>Kopā</v>
      </c>
      <c r="C23" s="415"/>
      <c r="D23" s="415"/>
      <c r="E23" s="415"/>
      <c r="F23" s="415"/>
      <c r="H23" s="430">
        <f>SUM(H22:H22)</f>
        <v>2038077</v>
      </c>
      <c r="I23" s="430">
        <f>SUM(I22:I22)</f>
        <v>1469508</v>
      </c>
      <c r="J23" s="431"/>
      <c r="K23" s="424"/>
      <c r="L23" s="432"/>
      <c r="M23" s="433"/>
    </row>
    <row r="24" spans="1:19" x14ac:dyDescent="0.25">
      <c r="A24" s="434"/>
      <c r="B24" s="415"/>
      <c r="C24" s="415"/>
      <c r="D24" s="415"/>
      <c r="E24" s="415"/>
      <c r="F24" s="415"/>
      <c r="G24" s="425"/>
      <c r="H24" s="435"/>
      <c r="I24" s="435"/>
      <c r="J24" s="436"/>
      <c r="L24" s="432"/>
      <c r="M24" s="433"/>
    </row>
    <row r="25" spans="1:19" x14ac:dyDescent="0.25">
      <c r="A25" s="417" t="s">
        <v>6</v>
      </c>
      <c r="G25" s="437"/>
      <c r="H25" s="438"/>
      <c r="I25" s="439"/>
      <c r="J25" s="436"/>
      <c r="L25" s="440"/>
      <c r="M25" s="433"/>
    </row>
    <row r="26" spans="1:19" x14ac:dyDescent="0.25">
      <c r="A26" s="415"/>
      <c r="C26" s="433"/>
      <c r="G26" s="437"/>
      <c r="H26" s="438"/>
      <c r="I26" s="439"/>
      <c r="J26" s="436"/>
      <c r="L26" s="440"/>
      <c r="M26" s="433"/>
    </row>
    <row r="27" spans="1:19" x14ac:dyDescent="0.25">
      <c r="A27" s="414" t="s">
        <v>90</v>
      </c>
      <c r="G27" s="437"/>
      <c r="H27" s="438"/>
      <c r="I27" s="439"/>
      <c r="J27" s="436"/>
      <c r="K27" s="441"/>
      <c r="L27" s="440"/>
      <c r="M27" s="433"/>
    </row>
    <row r="28" spans="1:19" x14ac:dyDescent="0.25">
      <c r="A28" s="414" t="s">
        <v>91</v>
      </c>
      <c r="G28" s="437"/>
      <c r="H28" s="438"/>
      <c r="I28" s="439"/>
      <c r="J28" s="436"/>
      <c r="K28" s="441"/>
      <c r="L28" s="440"/>
      <c r="M28" s="433"/>
    </row>
    <row r="29" spans="1:19" x14ac:dyDescent="0.25">
      <c r="H29" s="418">
        <f>H9</f>
        <v>2017</v>
      </c>
      <c r="I29" s="418">
        <f>I9</f>
        <v>2016</v>
      </c>
    </row>
    <row r="30" spans="1:19" x14ac:dyDescent="0.25">
      <c r="B30" s="415" t="s">
        <v>92</v>
      </c>
      <c r="C30" s="415"/>
      <c r="D30" s="415"/>
      <c r="H30" s="428" t="str">
        <f>H21</f>
        <v>EUR</v>
      </c>
      <c r="I30" s="419" t="str">
        <f>I21</f>
        <v>EUR</v>
      </c>
    </row>
    <row r="31" spans="1:19" x14ac:dyDescent="0.25">
      <c r="B31" s="414" t="s">
        <v>383</v>
      </c>
      <c r="H31" s="442">
        <v>1190</v>
      </c>
      <c r="I31" s="442">
        <v>1280</v>
      </c>
      <c r="K31" s="436"/>
      <c r="L31" s="432"/>
      <c r="M31" s="432"/>
      <c r="N31" s="432"/>
      <c r="O31" s="432"/>
      <c r="P31" s="432"/>
      <c r="Q31" s="433"/>
      <c r="R31" s="433"/>
      <c r="S31" s="433"/>
    </row>
    <row r="32" spans="1:19" x14ac:dyDescent="0.25">
      <c r="B32" s="414" t="s">
        <v>158</v>
      </c>
      <c r="H32" s="443">
        <v>725617</v>
      </c>
      <c r="I32" s="443">
        <v>552708</v>
      </c>
      <c r="K32" s="436"/>
      <c r="L32" s="432"/>
      <c r="M32" s="432"/>
      <c r="N32" s="432"/>
      <c r="O32" s="432"/>
      <c r="P32" s="432"/>
      <c r="Q32" s="433"/>
      <c r="R32" s="433"/>
      <c r="S32" s="433"/>
    </row>
    <row r="33" spans="1:19" x14ac:dyDescent="0.25">
      <c r="B33" s="414" t="s">
        <v>306</v>
      </c>
      <c r="H33" s="443">
        <v>78368</v>
      </c>
      <c r="I33" s="443">
        <v>35582</v>
      </c>
      <c r="K33" s="436"/>
      <c r="L33" s="432"/>
      <c r="M33" s="432"/>
      <c r="N33" s="432"/>
      <c r="O33" s="440"/>
      <c r="P33" s="440"/>
      <c r="Q33" s="433"/>
      <c r="R33" s="433"/>
      <c r="S33" s="433"/>
    </row>
    <row r="34" spans="1:19" x14ac:dyDescent="0.25">
      <c r="B34" s="414" t="s">
        <v>93</v>
      </c>
      <c r="H34" s="443">
        <v>410989</v>
      </c>
      <c r="I34" s="443">
        <v>737683</v>
      </c>
      <c r="K34" s="436"/>
      <c r="L34" s="432"/>
      <c r="M34" s="432"/>
      <c r="N34" s="432"/>
      <c r="O34" s="440"/>
      <c r="P34" s="440"/>
      <c r="Q34" s="433"/>
      <c r="R34" s="433"/>
      <c r="S34" s="433"/>
    </row>
    <row r="35" spans="1:19" x14ac:dyDescent="0.25">
      <c r="B35" s="414" t="s">
        <v>307</v>
      </c>
      <c r="H35" s="443">
        <v>613366</v>
      </c>
      <c r="I35" s="443">
        <v>328932</v>
      </c>
      <c r="K35" s="436"/>
      <c r="L35" s="432"/>
      <c r="M35" s="432"/>
      <c r="N35" s="432"/>
      <c r="O35" s="440"/>
      <c r="P35" s="440"/>
      <c r="Q35" s="433"/>
      <c r="R35" s="433"/>
      <c r="S35" s="433"/>
    </row>
    <row r="36" spans="1:19" x14ac:dyDescent="0.25">
      <c r="B36" s="414" t="s">
        <v>308</v>
      </c>
      <c r="H36" s="443">
        <v>330825</v>
      </c>
      <c r="I36" s="443">
        <v>150833</v>
      </c>
      <c r="K36" s="436"/>
      <c r="L36" s="432"/>
      <c r="M36" s="432"/>
      <c r="N36" s="432"/>
      <c r="O36" s="440"/>
      <c r="P36" s="440"/>
      <c r="Q36" s="433"/>
      <c r="R36" s="433"/>
      <c r="S36" s="433"/>
    </row>
    <row r="37" spans="1:19" x14ac:dyDescent="0.25">
      <c r="B37" t="s">
        <v>630</v>
      </c>
      <c r="H37" s="443">
        <v>66439</v>
      </c>
      <c r="I37" s="443"/>
      <c r="K37" s="436"/>
      <c r="L37" s="432"/>
      <c r="M37" s="432"/>
      <c r="N37" s="432"/>
      <c r="O37" s="440"/>
      <c r="P37" s="440"/>
      <c r="Q37" s="433"/>
      <c r="R37" s="433"/>
      <c r="S37" s="433"/>
    </row>
    <row r="38" spans="1:19" x14ac:dyDescent="0.25">
      <c r="B38" s="414" t="s">
        <v>309</v>
      </c>
      <c r="H38" s="443">
        <v>14717</v>
      </c>
      <c r="I38" s="443">
        <v>9396</v>
      </c>
      <c r="K38" s="436"/>
      <c r="L38" s="432"/>
      <c r="M38" s="432"/>
      <c r="N38" s="432"/>
      <c r="O38" s="440"/>
      <c r="P38" s="440"/>
      <c r="Q38" s="433"/>
      <c r="R38" s="433"/>
      <c r="S38" s="433"/>
    </row>
    <row r="39" spans="1:19" x14ac:dyDescent="0.25">
      <c r="B39" s="414" t="s">
        <v>310</v>
      </c>
      <c r="H39" s="443">
        <v>199</v>
      </c>
      <c r="I39" s="443">
        <v>113</v>
      </c>
      <c r="K39" s="436"/>
      <c r="L39" s="432"/>
      <c r="M39" s="432"/>
      <c r="N39" s="432"/>
      <c r="O39" s="440"/>
      <c r="P39" s="440"/>
      <c r="Q39" s="433"/>
      <c r="R39" s="433"/>
      <c r="S39" s="433"/>
    </row>
    <row r="40" spans="1:19" ht="12.6" customHeight="1" x14ac:dyDescent="0.25">
      <c r="B40" s="414" t="s">
        <v>375</v>
      </c>
      <c r="H40" s="443">
        <v>6590</v>
      </c>
      <c r="I40" s="443">
        <v>0</v>
      </c>
      <c r="K40" s="436"/>
      <c r="L40" s="432"/>
      <c r="M40" s="432"/>
      <c r="N40" s="432"/>
      <c r="O40" s="440"/>
      <c r="P40" s="440"/>
      <c r="Q40" s="433"/>
      <c r="R40" s="433"/>
      <c r="S40" s="433"/>
    </row>
    <row r="41" spans="1:19" hidden="1" x14ac:dyDescent="0.25">
      <c r="H41" s="443"/>
      <c r="I41" s="443"/>
      <c r="K41" s="436"/>
      <c r="L41" s="432"/>
      <c r="M41" s="432"/>
      <c r="N41" s="432"/>
      <c r="O41" s="432"/>
      <c r="P41" s="440"/>
      <c r="Q41" s="433"/>
      <c r="R41" s="433"/>
      <c r="S41" s="433"/>
    </row>
    <row r="42" spans="1:19" ht="13.8" thickBot="1" x14ac:dyDescent="0.3">
      <c r="A42" s="415"/>
      <c r="B42" s="415" t="str">
        <f>B23</f>
        <v>Kopā</v>
      </c>
      <c r="C42" s="415"/>
      <c r="D42" s="415"/>
      <c r="E42" s="415"/>
      <c r="F42" s="415"/>
      <c r="H42" s="423">
        <f>SUM(H31:H41)</f>
        <v>2248300</v>
      </c>
      <c r="I42" s="423">
        <f>SUM(I31:I41)</f>
        <v>1816527</v>
      </c>
      <c r="J42" s="424" t="b">
        <f>H42='P vai Z aprekins'!G10</f>
        <v>1</v>
      </c>
      <c r="K42" s="424" t="b">
        <f>I42='P vai Z aprekins'!H10</f>
        <v>1</v>
      </c>
    </row>
    <row r="43" spans="1:19" ht="13.8" thickTop="1" x14ac:dyDescent="0.25">
      <c r="A43" s="444"/>
      <c r="B43" s="434"/>
      <c r="C43" s="434"/>
      <c r="D43" s="434"/>
      <c r="E43" s="434"/>
      <c r="F43" s="445"/>
      <c r="G43" s="445"/>
      <c r="H43" s="445"/>
      <c r="I43" s="445"/>
    </row>
    <row r="44" spans="1:19" x14ac:dyDescent="0.25">
      <c r="A44" s="417" t="s">
        <v>7</v>
      </c>
      <c r="G44" s="437"/>
      <c r="H44" s="438"/>
      <c r="I44" s="439"/>
    </row>
    <row r="45" spans="1:19" x14ac:dyDescent="0.25">
      <c r="A45" s="415" t="s">
        <v>60</v>
      </c>
      <c r="G45" s="437"/>
      <c r="H45" s="438"/>
      <c r="I45" s="439"/>
    </row>
    <row r="46" spans="1:19" x14ac:dyDescent="0.25">
      <c r="A46" s="415"/>
      <c r="G46" s="437"/>
      <c r="H46" s="438"/>
      <c r="I46" s="439"/>
    </row>
    <row r="47" spans="1:19" x14ac:dyDescent="0.25">
      <c r="H47" s="418">
        <f>H9</f>
        <v>2017</v>
      </c>
      <c r="I47" s="418">
        <f>I9</f>
        <v>2016</v>
      </c>
    </row>
    <row r="48" spans="1:19" x14ac:dyDescent="0.25">
      <c r="B48" s="415" t="s">
        <v>92</v>
      </c>
      <c r="C48" s="415"/>
      <c r="D48" s="415"/>
      <c r="H48" s="428" t="str">
        <f>H30</f>
        <v>EUR</v>
      </c>
      <c r="I48" s="419" t="str">
        <f>I30</f>
        <v>EUR</v>
      </c>
    </row>
    <row r="49" spans="1:11" x14ac:dyDescent="0.25">
      <c r="B49" s="414" t="s">
        <v>173</v>
      </c>
      <c r="G49" s="515"/>
      <c r="H49" s="442">
        <v>487</v>
      </c>
      <c r="I49" s="442">
        <v>413</v>
      </c>
    </row>
    <row r="50" spans="1:11" ht="13.8" thickBot="1" x14ac:dyDescent="0.3">
      <c r="A50" s="415"/>
      <c r="B50" s="415" t="str">
        <f>B42</f>
        <v>Kopā</v>
      </c>
      <c r="C50" s="415"/>
      <c r="D50" s="415"/>
      <c r="E50" s="415"/>
      <c r="F50" s="415"/>
      <c r="H50" s="446">
        <f>SUM(H49:H49)</f>
        <v>487</v>
      </c>
      <c r="I50" s="446">
        <f>SUM(I49:I49)</f>
        <v>413</v>
      </c>
      <c r="J50" s="424" t="b">
        <f>H50='P vai Z aprekins'!G12</f>
        <v>1</v>
      </c>
      <c r="K50" s="424" t="b">
        <f>I50='P vai Z aprekins'!H12</f>
        <v>1</v>
      </c>
    </row>
    <row r="51" spans="1:11" ht="13.2" customHeight="1" thickTop="1" x14ac:dyDescent="0.25">
      <c r="A51" s="434"/>
      <c r="B51" s="445"/>
      <c r="C51" s="445"/>
      <c r="D51" s="445"/>
      <c r="E51" s="445"/>
      <c r="F51" s="445"/>
      <c r="G51" s="447"/>
      <c r="H51" s="448"/>
      <c r="I51" s="447"/>
    </row>
    <row r="52" spans="1:11" x14ac:dyDescent="0.25">
      <c r="A52" s="417" t="s">
        <v>8</v>
      </c>
      <c r="B52" s="445"/>
      <c r="C52" s="445"/>
      <c r="D52" s="445"/>
      <c r="E52" s="445"/>
      <c r="F52" s="445"/>
      <c r="G52" s="447"/>
      <c r="H52" s="448"/>
      <c r="I52" s="447"/>
    </row>
    <row r="53" spans="1:11" x14ac:dyDescent="0.25">
      <c r="A53" s="415" t="s">
        <v>61</v>
      </c>
      <c r="G53" s="437"/>
      <c r="H53" s="438"/>
      <c r="I53" s="439"/>
    </row>
    <row r="54" spans="1:11" x14ac:dyDescent="0.25">
      <c r="H54" s="418">
        <f>H9</f>
        <v>2017</v>
      </c>
      <c r="I54" s="418">
        <f>I9</f>
        <v>2016</v>
      </c>
    </row>
    <row r="55" spans="1:11" x14ac:dyDescent="0.25">
      <c r="B55" s="415" t="s">
        <v>92</v>
      </c>
      <c r="C55" s="415"/>
      <c r="H55" s="428" t="str">
        <f>H48</f>
        <v>EUR</v>
      </c>
      <c r="I55" s="419" t="str">
        <f>I48</f>
        <v>EUR</v>
      </c>
    </row>
    <row r="56" spans="1:11" x14ac:dyDescent="0.25">
      <c r="B56" s="414" t="s">
        <v>174</v>
      </c>
      <c r="H56" s="442">
        <v>72494</v>
      </c>
      <c r="I56" s="442">
        <v>59665.55</v>
      </c>
    </row>
    <row r="57" spans="1:11" x14ac:dyDescent="0.25">
      <c r="B57" s="414" t="s">
        <v>175</v>
      </c>
      <c r="H57" s="442">
        <v>16553</v>
      </c>
      <c r="I57" s="442">
        <v>14075.16</v>
      </c>
    </row>
    <row r="58" spans="1:11" x14ac:dyDescent="0.25">
      <c r="B58" s="414" t="s">
        <v>388</v>
      </c>
      <c r="H58" s="442">
        <v>256</v>
      </c>
      <c r="I58" s="442">
        <v>253.43</v>
      </c>
    </row>
    <row r="59" spans="1:11" x14ac:dyDescent="0.25">
      <c r="B59" s="414" t="s">
        <v>176</v>
      </c>
      <c r="H59" s="442">
        <v>1067</v>
      </c>
      <c r="I59" s="442">
        <v>956.41</v>
      </c>
    </row>
    <row r="60" spans="1:11" x14ac:dyDescent="0.25">
      <c r="B60" s="414" t="s">
        <v>182</v>
      </c>
      <c r="H60" s="442">
        <v>3526</v>
      </c>
      <c r="I60" s="442">
        <v>396</v>
      </c>
    </row>
    <row r="61" spans="1:11" ht="0.6" customHeight="1" x14ac:dyDescent="0.25">
      <c r="B61" s="414" t="s">
        <v>177</v>
      </c>
      <c r="H61" s="442"/>
      <c r="I61" s="442"/>
    </row>
    <row r="62" spans="1:11" x14ac:dyDescent="0.25">
      <c r="B62" s="414" t="s">
        <v>178</v>
      </c>
      <c r="H62" s="442">
        <v>2151</v>
      </c>
      <c r="I62" s="442">
        <v>1252.95</v>
      </c>
    </row>
    <row r="63" spans="1:11" ht="12" customHeight="1" x14ac:dyDescent="0.25">
      <c r="B63" s="414" t="s">
        <v>389</v>
      </c>
      <c r="H63" s="442">
        <v>6740</v>
      </c>
      <c r="I63" s="442">
        <v>4605.1099999999997</v>
      </c>
    </row>
    <row r="64" spans="1:11" x14ac:dyDescent="0.25">
      <c r="B64" s="414" t="s">
        <v>179</v>
      </c>
      <c r="H64" s="442">
        <v>720</v>
      </c>
      <c r="I64" s="442">
        <v>762.84</v>
      </c>
    </row>
    <row r="65" spans="1:11" x14ac:dyDescent="0.25">
      <c r="B65" s="414" t="s">
        <v>323</v>
      </c>
      <c r="H65" s="442">
        <v>2522</v>
      </c>
      <c r="I65" s="442">
        <v>1731.32</v>
      </c>
    </row>
    <row r="66" spans="1:11" x14ac:dyDescent="0.25">
      <c r="B66" s="414" t="s">
        <v>180</v>
      </c>
      <c r="H66" s="442">
        <v>227</v>
      </c>
      <c r="I66" s="442">
        <v>194.99</v>
      </c>
    </row>
    <row r="67" spans="1:11" x14ac:dyDescent="0.25">
      <c r="B67" s="449" t="s">
        <v>186</v>
      </c>
      <c r="H67" s="442">
        <v>1800</v>
      </c>
      <c r="I67" s="442">
        <v>2000</v>
      </c>
    </row>
    <row r="68" spans="1:11" x14ac:dyDescent="0.25">
      <c r="B68" s="414" t="s">
        <v>390</v>
      </c>
      <c r="H68" s="442">
        <v>2012</v>
      </c>
      <c r="I68" s="442">
        <v>223.63</v>
      </c>
    </row>
    <row r="69" spans="1:11" x14ac:dyDescent="0.25">
      <c r="B69" s="414" t="s">
        <v>181</v>
      </c>
      <c r="H69" s="442">
        <v>2614</v>
      </c>
      <c r="I69" s="442">
        <v>542.07000000000005</v>
      </c>
    </row>
    <row r="70" spans="1:11" x14ac:dyDescent="0.25">
      <c r="B70" s="414" t="s">
        <v>187</v>
      </c>
      <c r="H70" s="442">
        <v>14</v>
      </c>
      <c r="I70" s="442">
        <v>272.72000000000003</v>
      </c>
    </row>
    <row r="71" spans="1:11" x14ac:dyDescent="0.25">
      <c r="B71" s="414" t="s">
        <v>94</v>
      </c>
      <c r="H71" s="443">
        <v>868</v>
      </c>
      <c r="I71" s="443">
        <v>2273.81</v>
      </c>
    </row>
    <row r="72" spans="1:11" ht="13.8" thickBot="1" x14ac:dyDescent="0.3">
      <c r="A72" s="415"/>
      <c r="B72" s="415" t="str">
        <f>B50</f>
        <v>Kopā</v>
      </c>
      <c r="C72" s="415"/>
      <c r="D72" s="415"/>
      <c r="E72" s="415"/>
      <c r="F72" s="415"/>
      <c r="H72" s="423">
        <f>SUM(H56:H71)</f>
        <v>113564</v>
      </c>
      <c r="I72" s="423">
        <f>SUM(I56:I71)</f>
        <v>89205.99000000002</v>
      </c>
      <c r="J72" s="424" t="b">
        <f>H72='P vai Z aprekins'!G13</f>
        <v>1</v>
      </c>
      <c r="K72" s="424" t="b">
        <f>I72='P vai Z aprekins'!H13</f>
        <v>1</v>
      </c>
    </row>
    <row r="73" spans="1:11" ht="13.8" thickTop="1" x14ac:dyDescent="0.25">
      <c r="A73" s="434"/>
      <c r="B73" s="415"/>
      <c r="C73" s="415"/>
      <c r="D73" s="415"/>
      <c r="E73" s="415"/>
      <c r="F73" s="415"/>
      <c r="G73" s="425"/>
      <c r="H73" s="425"/>
      <c r="I73" s="425"/>
    </row>
    <row r="74" spans="1:11" x14ac:dyDescent="0.25">
      <c r="A74" s="417" t="s">
        <v>9</v>
      </c>
      <c r="B74" s="415"/>
      <c r="C74" s="415"/>
      <c r="D74" s="415"/>
      <c r="E74" s="415"/>
      <c r="F74" s="415"/>
      <c r="G74" s="425"/>
      <c r="H74" s="425"/>
      <c r="I74" s="425"/>
    </row>
    <row r="75" spans="1:11" x14ac:dyDescent="0.25">
      <c r="A75" s="415" t="s">
        <v>96</v>
      </c>
      <c r="B75" s="415"/>
      <c r="C75" s="415"/>
      <c r="D75" s="415"/>
      <c r="E75" s="415"/>
      <c r="F75" s="415"/>
      <c r="G75" s="425"/>
    </row>
    <row r="76" spans="1:11" x14ac:dyDescent="0.25">
      <c r="A76" s="434"/>
      <c r="C76" s="415"/>
      <c r="D76" s="415"/>
      <c r="E76" s="415"/>
      <c r="F76" s="415"/>
      <c r="G76" s="425"/>
      <c r="H76" s="427">
        <f>H9</f>
        <v>2017</v>
      </c>
      <c r="I76" s="427">
        <f>I9</f>
        <v>2016</v>
      </c>
    </row>
    <row r="77" spans="1:11" x14ac:dyDescent="0.25">
      <c r="A77" s="434"/>
      <c r="B77" s="450" t="s">
        <v>97</v>
      </c>
      <c r="C77" s="415"/>
      <c r="D77" s="415"/>
      <c r="E77" s="415"/>
      <c r="F77" s="415"/>
      <c r="G77" s="425"/>
      <c r="H77" s="428" t="s">
        <v>123</v>
      </c>
      <c r="I77" s="419" t="s">
        <v>123</v>
      </c>
    </row>
    <row r="78" spans="1:11" ht="12.6" customHeight="1" x14ac:dyDescent="0.25">
      <c r="A78" s="434"/>
      <c r="B78" s="451" t="s">
        <v>354</v>
      </c>
      <c r="C78" s="451"/>
      <c r="D78" s="451"/>
      <c r="E78" s="450"/>
      <c r="F78" s="450"/>
      <c r="G78" s="425"/>
      <c r="H78" s="442">
        <v>608050</v>
      </c>
      <c r="I78" s="442">
        <v>608050</v>
      </c>
    </row>
    <row r="79" spans="1:11" ht="12.6" customHeight="1" x14ac:dyDescent="0.25">
      <c r="A79" s="434"/>
      <c r="B79" s="451" t="s">
        <v>311</v>
      </c>
      <c r="C79" s="451"/>
      <c r="D79" s="451"/>
      <c r="E79" s="450"/>
      <c r="F79" s="450"/>
      <c r="G79" s="425"/>
      <c r="H79" s="442">
        <v>7788</v>
      </c>
      <c r="I79" s="442">
        <v>85955</v>
      </c>
    </row>
    <row r="80" spans="1:11" ht="12.6" customHeight="1" x14ac:dyDescent="0.25">
      <c r="A80" s="434"/>
      <c r="B80" t="s">
        <v>629</v>
      </c>
      <c r="C80" s="415"/>
      <c r="D80" s="415"/>
      <c r="E80" s="415"/>
      <c r="F80" s="415"/>
      <c r="G80" s="425"/>
      <c r="H80" s="442">
        <v>518</v>
      </c>
      <c r="I80" s="442">
        <v>0</v>
      </c>
    </row>
    <row r="81" spans="1:11" ht="13.8" thickBot="1" x14ac:dyDescent="0.3">
      <c r="A81" s="434"/>
      <c r="B81" s="415" t="s">
        <v>87</v>
      </c>
      <c r="C81" s="415"/>
      <c r="D81" s="415"/>
      <c r="E81" s="415"/>
      <c r="F81" s="415"/>
      <c r="G81" s="425"/>
      <c r="H81" s="423">
        <f>SUM(H78:H80)</f>
        <v>616356</v>
      </c>
      <c r="I81" s="423">
        <f>SUM(I78:I80)</f>
        <v>694005</v>
      </c>
      <c r="J81" s="416" t="b">
        <f>H81='P vai Z aprekins'!G14</f>
        <v>1</v>
      </c>
      <c r="K81" s="416" t="b">
        <f>I81='P vai Z aprekins'!H14</f>
        <v>1</v>
      </c>
    </row>
    <row r="82" spans="1:11" ht="13.8" thickTop="1" x14ac:dyDescent="0.25">
      <c r="A82" s="434"/>
      <c r="B82" s="415"/>
      <c r="C82" s="415"/>
      <c r="D82" s="415"/>
      <c r="E82" s="415"/>
      <c r="F82" s="415"/>
      <c r="G82" s="425"/>
      <c r="H82" s="452"/>
      <c r="I82" s="425"/>
    </row>
    <row r="83" spans="1:11" x14ac:dyDescent="0.25">
      <c r="A83" s="417" t="s">
        <v>10</v>
      </c>
      <c r="B83" s="415"/>
      <c r="C83" s="415"/>
      <c r="D83" s="415"/>
      <c r="E83" s="415"/>
      <c r="F83" s="415"/>
      <c r="G83" s="425"/>
      <c r="H83" s="425"/>
      <c r="I83" s="425"/>
    </row>
    <row r="84" spans="1:11" x14ac:dyDescent="0.25">
      <c r="A84" s="415" t="s">
        <v>99</v>
      </c>
      <c r="B84" s="415"/>
      <c r="C84" s="415"/>
      <c r="D84" s="415"/>
      <c r="E84" s="415"/>
      <c r="F84" s="415"/>
      <c r="G84" s="425"/>
    </row>
    <row r="85" spans="1:11" x14ac:dyDescent="0.25">
      <c r="A85" s="434"/>
      <c r="C85" s="415"/>
      <c r="D85" s="415"/>
      <c r="E85" s="415"/>
      <c r="F85" s="415"/>
      <c r="G85" s="425"/>
      <c r="H85" s="427">
        <f>H9</f>
        <v>2017</v>
      </c>
      <c r="I85" s="427">
        <f>I9</f>
        <v>2016</v>
      </c>
    </row>
    <row r="86" spans="1:11" x14ac:dyDescent="0.25">
      <c r="A86" s="434"/>
      <c r="B86" s="415" t="s">
        <v>100</v>
      </c>
      <c r="C86" s="415"/>
      <c r="D86" s="415"/>
      <c r="E86" s="415"/>
      <c r="F86" s="415"/>
      <c r="G86" s="425"/>
      <c r="H86" s="428" t="s">
        <v>123</v>
      </c>
      <c r="I86" s="419" t="s">
        <v>123</v>
      </c>
    </row>
    <row r="87" spans="1:11" x14ac:dyDescent="0.25">
      <c r="A87" s="434"/>
      <c r="B87" s="414" t="s">
        <v>312</v>
      </c>
      <c r="C87" s="415"/>
      <c r="D87" s="415"/>
      <c r="E87" s="415"/>
      <c r="F87" s="415"/>
      <c r="G87" s="453"/>
      <c r="H87" s="453">
        <v>43075</v>
      </c>
      <c r="I87" s="453">
        <v>4593</v>
      </c>
    </row>
    <row r="88" spans="1:11" x14ac:dyDescent="0.25">
      <c r="A88" s="434"/>
      <c r="B88" s="414" t="s">
        <v>313</v>
      </c>
      <c r="C88" s="415"/>
      <c r="D88" s="415"/>
      <c r="E88" s="415"/>
      <c r="F88" s="415"/>
      <c r="G88" s="453"/>
      <c r="H88" s="453">
        <v>203616</v>
      </c>
      <c r="I88" s="453">
        <v>229369</v>
      </c>
    </row>
    <row r="89" spans="1:11" x14ac:dyDescent="0.25">
      <c r="A89" s="434"/>
      <c r="B89" s="414" t="s">
        <v>98</v>
      </c>
      <c r="C89" s="415"/>
      <c r="D89" s="415"/>
      <c r="E89" s="415"/>
      <c r="F89" s="415"/>
      <c r="G89" s="425"/>
      <c r="H89" s="442">
        <v>27</v>
      </c>
      <c r="I89" s="442">
        <v>0</v>
      </c>
    </row>
    <row r="90" spans="1:11" ht="30.75" hidden="1" customHeight="1" x14ac:dyDescent="0.25">
      <c r="A90" s="434"/>
      <c r="B90" s="663" t="s">
        <v>322</v>
      </c>
      <c r="C90" s="663"/>
      <c r="D90" s="663"/>
      <c r="E90" s="663"/>
      <c r="F90" s="663"/>
      <c r="G90" s="663"/>
      <c r="H90" s="442"/>
      <c r="I90" s="442"/>
    </row>
    <row r="91" spans="1:11" x14ac:dyDescent="0.25">
      <c r="A91" s="434"/>
      <c r="B91" s="414" t="s">
        <v>188</v>
      </c>
      <c r="C91" s="415"/>
      <c r="D91" s="415"/>
      <c r="E91" s="415"/>
      <c r="F91" s="415"/>
      <c r="G91" s="425"/>
      <c r="H91" s="442"/>
      <c r="I91" s="442">
        <v>732.18</v>
      </c>
    </row>
    <row r="92" spans="1:11" x14ac:dyDescent="0.25">
      <c r="A92" s="434"/>
      <c r="B92" s="414" t="s">
        <v>228</v>
      </c>
      <c r="C92" s="415"/>
      <c r="D92" s="415"/>
      <c r="E92" s="415"/>
      <c r="F92" s="415"/>
      <c r="G92" s="425"/>
      <c r="H92" s="442"/>
      <c r="I92" s="442">
        <v>0</v>
      </c>
    </row>
    <row r="93" spans="1:11" x14ac:dyDescent="0.25">
      <c r="A93" s="434"/>
      <c r="B93" s="414" t="s">
        <v>314</v>
      </c>
      <c r="C93" s="415"/>
      <c r="D93" s="415"/>
      <c r="E93" s="415"/>
      <c r="F93" s="415"/>
      <c r="G93" s="425"/>
      <c r="H93" s="442">
        <v>58</v>
      </c>
      <c r="I93" s="442">
        <v>58</v>
      </c>
    </row>
    <row r="94" spans="1:11" ht="13.8" thickBot="1" x14ac:dyDescent="0.3">
      <c r="A94" s="434"/>
      <c r="B94" s="415" t="s">
        <v>87</v>
      </c>
      <c r="C94" s="415"/>
      <c r="D94" s="415"/>
      <c r="E94" s="415"/>
      <c r="F94" s="415"/>
      <c r="G94" s="425"/>
      <c r="H94" s="430">
        <f>SUM(H87:H93)</f>
        <v>246776</v>
      </c>
      <c r="I94" s="430">
        <f>SUM(I87:I93)</f>
        <v>234752.18</v>
      </c>
      <c r="J94" s="416" t="b">
        <f>H94='P vai Z aprekins'!G15</f>
        <v>1</v>
      </c>
      <c r="K94" s="416" t="b">
        <f>I94='P vai Z aprekins'!H15</f>
        <v>1</v>
      </c>
    </row>
    <row r="95" spans="1:11" ht="11.25" customHeight="1" thickTop="1" x14ac:dyDescent="0.25">
      <c r="A95" s="434"/>
      <c r="B95" s="415"/>
      <c r="C95" s="415"/>
      <c r="D95" s="415"/>
      <c r="E95" s="415"/>
      <c r="F95" s="415"/>
      <c r="G95" s="425"/>
      <c r="H95" s="452"/>
      <c r="I95" s="425"/>
    </row>
    <row r="96" spans="1:11" x14ac:dyDescent="0.25">
      <c r="A96" s="432"/>
      <c r="B96" s="432"/>
      <c r="C96" s="432"/>
      <c r="D96" s="432"/>
      <c r="E96" s="432"/>
      <c r="F96" s="432"/>
      <c r="G96" s="454"/>
      <c r="H96" s="455"/>
      <c r="I96" s="456"/>
      <c r="J96" s="457"/>
      <c r="K96" s="424"/>
    </row>
    <row r="97" spans="1:11" x14ac:dyDescent="0.25">
      <c r="A97" s="432"/>
      <c r="B97" s="432"/>
      <c r="C97" s="432"/>
      <c r="D97" s="432"/>
      <c r="E97" s="432"/>
      <c r="F97" s="432"/>
      <c r="G97" s="454"/>
      <c r="H97" s="455"/>
      <c r="I97" s="456"/>
      <c r="J97" s="457"/>
      <c r="K97" s="424"/>
    </row>
    <row r="98" spans="1:11" x14ac:dyDescent="0.25">
      <c r="A98" s="432"/>
      <c r="B98" s="432"/>
      <c r="C98" s="432"/>
      <c r="D98" s="432"/>
      <c r="E98" s="432"/>
      <c r="F98" s="432"/>
      <c r="G98" s="454"/>
      <c r="H98" s="458"/>
      <c r="I98" s="456"/>
      <c r="J98" s="457"/>
      <c r="K98" s="424"/>
    </row>
    <row r="99" spans="1:11" ht="61.2" customHeight="1" x14ac:dyDescent="0.25">
      <c r="A99" s="661"/>
      <c r="B99" s="661"/>
      <c r="C99" s="661"/>
      <c r="D99" s="661"/>
      <c r="E99" s="661"/>
      <c r="F99" s="661"/>
      <c r="G99" s="661"/>
      <c r="H99" s="661"/>
      <c r="I99" s="661"/>
      <c r="J99" s="457"/>
      <c r="K99" s="424"/>
    </row>
    <row r="100" spans="1:11" ht="31.95" customHeight="1" x14ac:dyDescent="0.25">
      <c r="A100" s="661"/>
      <c r="B100" s="661"/>
      <c r="C100" s="661"/>
      <c r="D100" s="661"/>
      <c r="E100" s="661"/>
      <c r="F100" s="661"/>
      <c r="G100" s="661"/>
      <c r="H100" s="661"/>
      <c r="I100" s="661"/>
      <c r="J100" s="457"/>
      <c r="K100" s="424"/>
    </row>
    <row r="101" spans="1:11" ht="33" customHeight="1" x14ac:dyDescent="0.25">
      <c r="A101" s="661"/>
      <c r="B101" s="661"/>
      <c r="C101" s="661"/>
      <c r="D101" s="661"/>
      <c r="E101" s="661"/>
      <c r="F101" s="661"/>
      <c r="G101" s="661"/>
      <c r="H101" s="661"/>
      <c r="I101" s="661"/>
      <c r="J101" s="457"/>
      <c r="K101" s="424"/>
    </row>
    <row r="102" spans="1:11" ht="20.399999999999999" customHeight="1" x14ac:dyDescent="0.25">
      <c r="A102" s="459"/>
      <c r="B102" s="459"/>
      <c r="C102" s="459"/>
      <c r="D102" s="459"/>
      <c r="E102" s="459"/>
      <c r="F102" s="459"/>
      <c r="G102" s="459"/>
      <c r="H102" s="459"/>
      <c r="I102" s="459"/>
      <c r="J102" s="457"/>
      <c r="K102" s="424"/>
    </row>
    <row r="103" spans="1:11" ht="15.6" customHeight="1" x14ac:dyDescent="0.25">
      <c r="A103" s="662"/>
      <c r="B103" s="662"/>
      <c r="C103" s="662"/>
      <c r="D103" s="662"/>
      <c r="E103" s="662"/>
      <c r="F103" s="662"/>
      <c r="G103" s="662"/>
      <c r="H103" s="662"/>
      <c r="I103" s="662"/>
      <c r="J103" s="457"/>
      <c r="K103" s="424"/>
    </row>
    <row r="104" spans="1:11" x14ac:dyDescent="0.25">
      <c r="A104" s="433"/>
      <c r="B104" s="432"/>
      <c r="C104" s="432"/>
      <c r="D104" s="432"/>
      <c r="E104" s="432"/>
      <c r="F104" s="432"/>
      <c r="G104" s="461"/>
      <c r="H104" s="462"/>
      <c r="I104" s="461"/>
      <c r="J104" s="457"/>
      <c r="K104" s="424"/>
    </row>
  </sheetData>
  <mergeCells count="7">
    <mergeCell ref="A101:I101"/>
    <mergeCell ref="A103:I103"/>
    <mergeCell ref="B90:G90"/>
    <mergeCell ref="B11:G11"/>
    <mergeCell ref="B12:G12"/>
    <mergeCell ref="A99:I99"/>
    <mergeCell ref="A100:I100"/>
  </mergeCells>
  <phoneticPr fontId="0" type="noConversion"/>
  <pageMargins left="0.74803149606299213" right="0" top="0.98425196850393704" bottom="0.98425196850393704" header="0.51181102362204722" footer="0.51181102362204722"/>
  <pageSetup paperSize="9" firstPageNumber="14" orientation="portrait" verticalDpi="300" r:id="rId1"/>
  <headerFooter alignWithMargins="0">
    <oddHeader>&amp;CSIA "AADSO"   
 Gada pārskats par 2017.gadu</oddHeader>
    <oddFooter>&amp;C&amp;P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titullapa</vt:lpstr>
      <vt:lpstr>saturs</vt:lpstr>
      <vt:lpstr>Inf</vt:lpstr>
      <vt:lpstr>aktivs</vt:lpstr>
      <vt:lpstr>pasivs</vt:lpstr>
      <vt:lpstr>P vai Z aprekins</vt:lpstr>
      <vt:lpstr>PLpiel</vt:lpstr>
      <vt:lpstr>BILbil</vt:lpstr>
      <vt:lpstr>PZApiel</vt:lpstr>
      <vt:lpstr>PARbil (2)</vt:lpstr>
      <vt:lpstr>vadibas</vt:lpstr>
      <vt:lpstr>Politika</vt:lpstr>
      <vt:lpstr>aktivs!Print_Area</vt:lpstr>
      <vt:lpstr>BILbil!Print_Area</vt:lpstr>
      <vt:lpstr>Inf!Print_Area</vt:lpstr>
      <vt:lpstr>'P vai Z aprekins'!Print_Area</vt:lpstr>
      <vt:lpstr>'PARbil (2)'!Print_Area</vt:lpstr>
      <vt:lpstr>pasivs!Print_Area</vt:lpstr>
      <vt:lpstr>PLpiel!Print_Area</vt:lpstr>
      <vt:lpstr>PZApiel!Print_Area</vt:lpstr>
      <vt:lpstr>saturs!Print_Area</vt:lpstr>
      <vt:lpstr>titullapa!Print_Area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Reskator</dc:creator>
  <cp:lastModifiedBy>VeeP</cp:lastModifiedBy>
  <cp:lastPrinted>2018-01-17T06:38:15Z</cp:lastPrinted>
  <dcterms:created xsi:type="dcterms:W3CDTF">2013-04-15T19:28:01Z</dcterms:created>
  <dcterms:modified xsi:type="dcterms:W3CDTF">2018-02-11T13:22:31Z</dcterms:modified>
</cp:coreProperties>
</file>