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mc:AlternateContent xmlns:mc="http://schemas.openxmlformats.org/markup-compatibility/2006">
    <mc:Choice Requires="x15">
      <x15ac:absPath xmlns:x15ac="http://schemas.microsoft.com/office/spreadsheetml/2010/11/ac" url="C:\Users\User\Desktop\"/>
    </mc:Choice>
  </mc:AlternateContent>
  <xr:revisionPtr revIDLastSave="0" documentId="8_{69403460-102A-4682-8D9E-740441196177}" xr6:coauthVersionLast="40" xr6:coauthVersionMax="40" xr10:uidLastSave="{00000000-0000-0000-0000-000000000000}"/>
  <bookViews>
    <workbookView xWindow="-108" yWindow="-108" windowWidth="23256" windowHeight="12576" tabRatio="799" activeTab="11" xr2:uid="{00000000-000D-0000-FFFF-FFFF00000000}"/>
  </bookViews>
  <sheets>
    <sheet name="titullapa" sheetId="1" r:id="rId1"/>
    <sheet name="saturs" sheetId="2" r:id="rId2"/>
    <sheet name="Inf" sheetId="13" r:id="rId3"/>
    <sheet name="aktivs" sheetId="5" r:id="rId4"/>
    <sheet name="pasivs" sheetId="6" r:id="rId5"/>
    <sheet name="P vai Z aprekins" sheetId="4" r:id="rId6"/>
    <sheet name="Politika" sheetId="18" r:id="rId7"/>
    <sheet name="PLpiel" sheetId="14" r:id="rId8"/>
    <sheet name="BILbil" sheetId="15" r:id="rId9"/>
    <sheet name="PZApiel" sheetId="8" r:id="rId10"/>
    <sheet name="PARbil (2)" sheetId="17" r:id="rId11"/>
    <sheet name="vadibas" sheetId="19" r:id="rId12"/>
  </sheets>
  <definedNames>
    <definedName name="_xlnm._FilterDatabase" localSheetId="8" hidden="1">BILbil!$I$109:$J$116</definedName>
    <definedName name="_xlnm.Print_Area" localSheetId="3">aktivs!$A$1:$F$43</definedName>
    <definedName name="_xlnm.Print_Area" localSheetId="8">BILbil!$A$1:$J$130</definedName>
    <definedName name="_xlnm.Print_Area" localSheetId="2">Inf!$A$1:$H$44</definedName>
    <definedName name="_xlnm.Print_Area" localSheetId="5">'P vai Z aprekins'!$A$1:$H$30</definedName>
    <definedName name="_xlnm.Print_Area" localSheetId="10">'PARbil (2)'!$A$1:$J$94</definedName>
    <definedName name="_xlnm.Print_Area" localSheetId="4">pasivs!$A$1:$F$44</definedName>
    <definedName name="_xlnm.Print_Area" localSheetId="7">PLpiel!$A$1:$H$47</definedName>
    <definedName name="_xlnm.Print_Area" localSheetId="6">Politika!$A$1:$G$239</definedName>
    <definedName name="_xlnm.Print_Area" localSheetId="9">PZApiel!$A$1:$I$97</definedName>
    <definedName name="_xlnm.Print_Area" localSheetId="1">saturs!$A$1:$H$34</definedName>
    <definedName name="_xlnm.Print_Area" localSheetId="0">titullapa!$A$1:$G$51</definedName>
    <definedName name="_xlnm.Print_Area" localSheetId="11">vadibas!$A$1:$H$68</definedName>
  </definedNames>
  <calcPr calcId="181029"/>
</workbook>
</file>

<file path=xl/calcChain.xml><?xml version="1.0" encoding="utf-8"?>
<calcChain xmlns="http://schemas.openxmlformats.org/spreadsheetml/2006/main">
  <c r="J122" i="15" l="1"/>
  <c r="I122" i="15"/>
  <c r="H36" i="15"/>
  <c r="H50" i="8" l="1"/>
  <c r="G12" i="4" s="1"/>
  <c r="A94" i="17" l="1"/>
  <c r="I16" i="8"/>
  <c r="H16" i="8"/>
  <c r="F25" i="19"/>
  <c r="D25" i="19"/>
  <c r="F16" i="5"/>
  <c r="D35" i="14"/>
  <c r="E16" i="5" s="1"/>
  <c r="C67" i="18"/>
  <c r="H43" i="15"/>
  <c r="G45" i="15" s="1"/>
  <c r="K45" i="15" s="1"/>
  <c r="J43" i="15"/>
  <c r="I45" i="15" s="1"/>
  <c r="L45" i="15" s="1"/>
  <c r="J36" i="15"/>
  <c r="J37" i="15" s="1"/>
  <c r="K37" i="15" s="1"/>
  <c r="G36" i="15"/>
  <c r="I36" i="15" s="1"/>
  <c r="I37" i="15" s="1"/>
  <c r="A39" i="6"/>
  <c r="A27" i="4" s="1"/>
  <c r="A3" i="13"/>
  <c r="J129" i="15"/>
  <c r="I129" i="15"/>
  <c r="J126" i="15"/>
  <c r="I126" i="15"/>
  <c r="I95" i="8"/>
  <c r="H95" i="8"/>
  <c r="D17" i="17"/>
  <c r="E19" i="6"/>
  <c r="J105" i="15"/>
  <c r="J106" i="15" s="1"/>
  <c r="I105" i="15"/>
  <c r="I106" i="15" s="1"/>
  <c r="I84" i="15"/>
  <c r="I83" i="15"/>
  <c r="J78" i="15"/>
  <c r="J80" i="15"/>
  <c r="L80" i="15" s="1"/>
  <c r="I78" i="15"/>
  <c r="I80" i="15" s="1"/>
  <c r="K80" i="15" s="1"/>
  <c r="J14" i="15"/>
  <c r="J15" i="15"/>
  <c r="L15" i="15" s="1"/>
  <c r="I14" i="15"/>
  <c r="H19" i="15" s="1"/>
  <c r="G21" i="15" s="1"/>
  <c r="I8" i="15"/>
  <c r="I7" i="15"/>
  <c r="I9" i="15" s="1"/>
  <c r="J7" i="15"/>
  <c r="J9" i="15" s="1"/>
  <c r="E32" i="14"/>
  <c r="H29" i="14"/>
  <c r="D26" i="14"/>
  <c r="I20" i="8"/>
  <c r="I21" i="8" s="1"/>
  <c r="H47" i="14"/>
  <c r="G47" i="14"/>
  <c r="L60" i="15"/>
  <c r="K60" i="15"/>
  <c r="J30" i="15"/>
  <c r="L30" i="15" s="1"/>
  <c r="G11" i="14"/>
  <c r="H72" i="8"/>
  <c r="G13" i="4" s="1"/>
  <c r="F35" i="6"/>
  <c r="F31" i="19" s="1"/>
  <c r="F26" i="6"/>
  <c r="F30" i="19" s="1"/>
  <c r="F19" i="6"/>
  <c r="F38" i="5"/>
  <c r="F24" i="19" s="1"/>
  <c r="F30" i="5"/>
  <c r="F23" i="19" s="1"/>
  <c r="F9" i="5"/>
  <c r="E38" i="5"/>
  <c r="E30" i="5"/>
  <c r="D23" i="19" s="1"/>
  <c r="J21" i="17"/>
  <c r="J26" i="17"/>
  <c r="J33" i="17"/>
  <c r="J40" i="17"/>
  <c r="J109" i="15"/>
  <c r="J125" i="15" s="1"/>
  <c r="J103" i="15"/>
  <c r="J75" i="15"/>
  <c r="J41" i="15"/>
  <c r="J24" i="15"/>
  <c r="I17" i="15"/>
  <c r="J12" i="15"/>
  <c r="I86" i="8"/>
  <c r="I76" i="8"/>
  <c r="I54" i="8"/>
  <c r="I45" i="8"/>
  <c r="I27" i="8"/>
  <c r="I18" i="8"/>
  <c r="I40" i="17"/>
  <c r="I33" i="17"/>
  <c r="I26" i="17"/>
  <c r="I21" i="17"/>
  <c r="I109" i="15"/>
  <c r="I125" i="15" s="1"/>
  <c r="I103" i="15"/>
  <c r="I75" i="15"/>
  <c r="H41" i="15"/>
  <c r="I24" i="15"/>
  <c r="G17" i="15"/>
  <c r="H86" i="8"/>
  <c r="H76" i="8"/>
  <c r="H54" i="8"/>
  <c r="H45" i="8"/>
  <c r="H27" i="8"/>
  <c r="H18" i="8"/>
  <c r="H18" i="4"/>
  <c r="G18" i="4"/>
  <c r="G26" i="14"/>
  <c r="E35" i="6"/>
  <c r="D31" i="19" s="1"/>
  <c r="E38" i="19" s="1"/>
  <c r="J11" i="17"/>
  <c r="J12" i="17"/>
  <c r="J13" i="17"/>
  <c r="J14" i="17"/>
  <c r="D16" i="17"/>
  <c r="D15" i="17" s="1"/>
  <c r="J7" i="17"/>
  <c r="J16" i="17" s="1"/>
  <c r="J8" i="17"/>
  <c r="J9" i="17"/>
  <c r="J10" i="17"/>
  <c r="J43" i="17"/>
  <c r="J37" i="17"/>
  <c r="J30" i="17"/>
  <c r="I82" i="8"/>
  <c r="I72" i="8"/>
  <c r="K72" i="8" s="1"/>
  <c r="I50" i="8"/>
  <c r="K50" i="8" s="1"/>
  <c r="G34" i="14"/>
  <c r="F18" i="5" s="1"/>
  <c r="F34" i="14"/>
  <c r="F17" i="5" s="1"/>
  <c r="G32" i="14"/>
  <c r="F32" i="14"/>
  <c r="F26" i="14"/>
  <c r="A35" i="14"/>
  <c r="A34" i="14"/>
  <c r="G16" i="14"/>
  <c r="G15" i="14"/>
  <c r="G17" i="14" s="1"/>
  <c r="E9" i="5"/>
  <c r="H37" i="15"/>
  <c r="D14" i="13"/>
  <c r="F15" i="17"/>
  <c r="G15" i="17"/>
  <c r="H15" i="17"/>
  <c r="I15" i="17"/>
  <c r="I30" i="17"/>
  <c r="I37" i="17"/>
  <c r="I43" i="17"/>
  <c r="D4" i="6"/>
  <c r="D5" i="6"/>
  <c r="H23" i="14"/>
  <c r="H24" i="14"/>
  <c r="H25" i="14"/>
  <c r="C26" i="14"/>
  <c r="E26" i="14"/>
  <c r="H30" i="14"/>
  <c r="H31" i="14"/>
  <c r="C32" i="14"/>
  <c r="C35" i="14" s="1"/>
  <c r="C34" i="14"/>
  <c r="E34" i="14"/>
  <c r="F15" i="5" s="1"/>
  <c r="F23" i="5" s="1"/>
  <c r="H19" i="8"/>
  <c r="H28" i="8" s="1"/>
  <c r="H46" i="8" s="1"/>
  <c r="H55" i="8" s="1"/>
  <c r="I19" i="8"/>
  <c r="I28" i="8" s="1"/>
  <c r="I46" i="8" s="1"/>
  <c r="I55" i="8" s="1"/>
  <c r="B21" i="8"/>
  <c r="B40" i="8" s="1"/>
  <c r="B50" i="8" s="1"/>
  <c r="B72" i="8" s="1"/>
  <c r="H82" i="8"/>
  <c r="E15" i="17"/>
  <c r="H40" i="8"/>
  <c r="I40" i="8"/>
  <c r="K40" i="8" s="1"/>
  <c r="E26" i="6"/>
  <c r="D30" i="19" s="1"/>
  <c r="H30" i="19" s="1"/>
  <c r="H32" i="14"/>
  <c r="J19" i="15"/>
  <c r="I21" i="15" s="1"/>
  <c r="J116" i="15"/>
  <c r="I15" i="15" l="1"/>
  <c r="K15" i="15" s="1"/>
  <c r="J17" i="17"/>
  <c r="F40" i="5"/>
  <c r="G37" i="15"/>
  <c r="L37" i="15" s="1"/>
  <c r="I116" i="15"/>
  <c r="G10" i="4"/>
  <c r="E14" i="19" s="1"/>
  <c r="G14" i="4"/>
  <c r="J82" i="8" s="1"/>
  <c r="I17" i="14"/>
  <c r="E40" i="5"/>
  <c r="K9" i="15"/>
  <c r="G15" i="4"/>
  <c r="J95" i="8" s="1"/>
  <c r="J16" i="8"/>
  <c r="G8" i="4"/>
  <c r="F20" i="5"/>
  <c r="E35" i="14"/>
  <c r="E15" i="5" s="1"/>
  <c r="E36" i="6"/>
  <c r="D24" i="19"/>
  <c r="D22" i="19" s="1"/>
  <c r="H26" i="14"/>
  <c r="F35" i="14"/>
  <c r="E17" i="5" s="1"/>
  <c r="H20" i="8"/>
  <c r="H21" i="8" s="1"/>
  <c r="H25" i="19"/>
  <c r="G35" i="14"/>
  <c r="E18" i="5" s="1"/>
  <c r="H34" i="14"/>
  <c r="I34" i="14" s="1"/>
  <c r="F36" i="6"/>
  <c r="I16" i="14"/>
  <c r="H31" i="19"/>
  <c r="H23" i="19"/>
  <c r="H24" i="19"/>
  <c r="I30" i="15"/>
  <c r="K30" i="15" s="1"/>
  <c r="J15" i="17"/>
  <c r="L15" i="17"/>
  <c r="L9" i="15"/>
  <c r="K95" i="8"/>
  <c r="F14" i="19"/>
  <c r="G14" i="19" s="1"/>
  <c r="J50" i="8"/>
  <c r="K82" i="8"/>
  <c r="F22" i="19"/>
  <c r="K16" i="8"/>
  <c r="F38" i="19"/>
  <c r="J40" i="8" l="1"/>
  <c r="E13" i="19"/>
  <c r="G11" i="4"/>
  <c r="G21" i="4" s="1"/>
  <c r="E15" i="19" s="1"/>
  <c r="E37" i="19"/>
  <c r="E39" i="19"/>
  <c r="H22" i="19"/>
  <c r="H35" i="14"/>
  <c r="E20" i="5"/>
  <c r="I35" i="14" s="1"/>
  <c r="F21" i="19"/>
  <c r="F26" i="19" s="1"/>
  <c r="G24" i="19" s="1"/>
  <c r="F41" i="5"/>
  <c r="J72" i="8"/>
  <c r="E23" i="5"/>
  <c r="H14" i="19"/>
  <c r="H11" i="4"/>
  <c r="H21" i="4" s="1"/>
  <c r="H9" i="4"/>
  <c r="F13" i="19"/>
  <c r="F37" i="19"/>
  <c r="F39" i="19"/>
  <c r="G37" i="19" l="1"/>
  <c r="G23" i="4"/>
  <c r="G24" i="4" s="1"/>
  <c r="E16" i="19" s="1"/>
  <c r="G39" i="19"/>
  <c r="E14" i="6"/>
  <c r="I72" i="15" s="1"/>
  <c r="G22" i="19"/>
  <c r="G25" i="19"/>
  <c r="G23" i="19"/>
  <c r="G21" i="19"/>
  <c r="G13" i="19"/>
  <c r="H13" i="19"/>
  <c r="D21" i="19"/>
  <c r="E41" i="5"/>
  <c r="F15" i="19"/>
  <c r="H23" i="4"/>
  <c r="H24" i="4" s="1"/>
  <c r="F16" i="19" l="1"/>
  <c r="H16" i="19" s="1"/>
  <c r="F14" i="6"/>
  <c r="E13" i="6" s="1"/>
  <c r="G16" i="19"/>
  <c r="H21" i="19"/>
  <c r="D26" i="19"/>
  <c r="E21" i="19" s="1"/>
  <c r="G15" i="19"/>
  <c r="H15" i="19"/>
  <c r="F15" i="6" l="1"/>
  <c r="I67" i="15"/>
  <c r="E24" i="19"/>
  <c r="E23" i="19"/>
  <c r="E22" i="19"/>
  <c r="H26" i="19"/>
  <c r="E25" i="19"/>
  <c r="F29" i="19" l="1"/>
  <c r="F37" i="6"/>
  <c r="H37" i="6" s="1"/>
  <c r="I71" i="15"/>
  <c r="E15" i="6"/>
  <c r="D29" i="19" l="1"/>
  <c r="E37" i="6"/>
  <c r="F32" i="19"/>
  <c r="G29" i="19"/>
  <c r="G30" i="19" l="1"/>
  <c r="G31" i="19"/>
  <c r="H29" i="19"/>
  <c r="D32" i="19"/>
  <c r="H32" i="19" l="1"/>
  <c r="E30" i="19"/>
  <c r="E31" i="19"/>
  <c r="E2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00000000-0006-0000-0300-00000100000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4" authorId="0" shapeId="0" xr:uid="{00000000-0006-0000-0400-000001000000}">
      <text>
        <r>
          <rPr>
            <sz val="10"/>
            <rFont val="Arial"/>
            <family val="2"/>
          </rPr>
          <t xml:space="preserve">
</t>
        </r>
        <r>
          <rPr>
            <sz val="9"/>
            <color indexed="8"/>
            <rFont val="Times New Roman"/>
            <family val="1"/>
            <charset val="204"/>
          </rPr>
          <t>нажать, чтобы перейти к приложению</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J5" authorId="0" shapeId="0" xr:uid="{00000000-0006-0000-0500-00000100000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900-000001000000}">
      <text>
        <r>
          <rPr>
            <b/>
            <sz val="10"/>
            <color indexed="8"/>
            <rFont val="Times New Roman"/>
            <family val="1"/>
            <charset val="204"/>
          </rPr>
          <t>указать конкретные виды деятельности!</t>
        </r>
      </text>
    </comment>
    <comment ref="J39" authorId="0" shapeId="0" xr:uid="{00000000-0006-0000-0900-000002000000}">
      <text>
        <r>
          <rPr>
            <sz val="10"/>
            <color indexed="8"/>
            <rFont val="Times New Roman"/>
            <family val="1"/>
            <charset val="204"/>
          </rPr>
          <t xml:space="preserve">salīdzinam ar P&amp;Z
</t>
        </r>
      </text>
    </comment>
  </commentList>
</comments>
</file>

<file path=xl/sharedStrings.xml><?xml version="1.0" encoding="utf-8"?>
<sst xmlns="http://schemas.openxmlformats.org/spreadsheetml/2006/main" count="782" uniqueCount="672">
  <si>
    <t>(+, -)</t>
  </si>
  <si>
    <t xml:space="preserve">Tekošās likviditātes koeficients </t>
  </si>
  <si>
    <t xml:space="preserve">Absolūtās likviditātes koeficients </t>
  </si>
  <si>
    <t>Kopējās likviditātes koeficients</t>
  </si>
  <si>
    <t>Sabiedrība gada pārskata pielikumos netiek atklāta informācija par partneriem, jo partneru saraksts ir sabiedrības komercnoslēpums un tā atklāšana pielikumos var kaitēt sabiedrības interesēm.</t>
  </si>
  <si>
    <t>Finansu risku vadība</t>
  </si>
  <si>
    <t>Sabiedrība saskaras ar vairākiem finanšu instrumentiem, piemēram, pircēju un pasūtītāju parādi un citi debitori, parādi piegādātājiem un darbuzņēmējiem un pārējie kreditori, kas izriet tieši no tā saimnieciskās darbības.</t>
  </si>
  <si>
    <t>Galvenie finanšu riski, kas saistīti ar Sabiedrības finašu instrumentiem, ir valūtas risks, kredītrisks un likviditātes risks. Sabiedrība ir pakļauta kredītriskam saistībā ar tā pircēju un pasūtītāju parādiem. Sabiedrība kontrolē savu kredītrisku, pastāvīgi izvērtējot klientu parādu atmaksas vēsturi un nosakot kreditēšanas nosacījumus katram klientam atsevišķi. Bez tam Sabiedrība nepārtraukti uzrauga debitoru parādu atlikumus, lai mazinātu neatgūstamo parādu rašanās iespēju. Pircēju un pasūtītāju parādi tiek uzrādīti atgūstamajā vērtībā.</t>
  </si>
  <si>
    <t>Sabiedrība ievēro piesardzīgu likviditātes riska vadību, nodrošinot, ka ir pieejami atbilstoši kredītresursi saistību nokārtošanai noteiktajos termiņos.</t>
  </si>
  <si>
    <t>Sabiedrība kontrolē savu likviditātes risku, uzturot atbilstošu naudas un naudas ekvivalentu daudzumu un nodrošinot atbilstošu finansējumu. Sabiedrības vadība uzskata, ka Sabiedrībai būs pietiekami naudas resursi, lai tās likviditāte nebūtu apdraudēta.</t>
  </si>
  <si>
    <t>Priekšlikumi par uzņēmuma peļņas izlietošanu vai zaudējumu segšanu.</t>
  </si>
  <si>
    <t>SIA "AADSO  " vadība ir atbildīga par sagatavoto gada pārskatu. Gada pārskats sagatavots atbilstoši grāmatvedības ierakstiem un sniedz skaidru un patiesu priekšstatu par sabiedrības finansiālo stāvokli.</t>
  </si>
  <si>
    <t xml:space="preserve">Valdes loceklis __________________Aivars Pudāns   </t>
  </si>
  <si>
    <t>Samazinājums  2017.g. laikā sakarā ar: (-)</t>
  </si>
  <si>
    <t>Nesad. iepriekš. gadu peļņas (zaud) atlikums 31.12.2017</t>
  </si>
  <si>
    <t>kopā:</t>
  </si>
  <si>
    <t>2018. gadā Sabiedrība plāno turpināt savu darbību izvēlētajā virzienā ar mērķi gūt peļņu.</t>
  </si>
  <si>
    <t>2018. gadā vadība paredz pārdošanas apjoma rentabilitātes pieaugumu, jo ir paredzēts piesaistīt jaunus klientus.</t>
  </si>
  <si>
    <t xml:space="preserve">Krājumu novērtēti izmantojot FIFO metodi. Krājumi bilancē uzrādīti to iegādes pašizmaksā. </t>
  </si>
  <si>
    <t>Atlikums uz 31.12.17</t>
  </si>
  <si>
    <t>Samaksāts</t>
  </si>
  <si>
    <t>Gada pārskata revīzija</t>
  </si>
  <si>
    <t>Finanšu pārskatu sagatavoja grāmatvedis:                                     Irēna Alihimoviča</t>
  </si>
  <si>
    <t>Aplēstās saistību summas pret darbiniekiem par pārskata gadā uzkrātajām neizmantotām atvaļinājumu dienām</t>
  </si>
  <si>
    <t>Finanšu instrumentu izmantošana.</t>
  </si>
  <si>
    <t>Tādu nav.</t>
  </si>
  <si>
    <t>Sabiedrības savu akciju vai daļu kopums.</t>
  </si>
  <si>
    <t>Vadības priekšlikums - peļņu atstāt nesadalītu līdz atsevišķā lēmuma pieņemšanai.</t>
  </si>
  <si>
    <t>Posteņu pārklasifikācija.</t>
  </si>
  <si>
    <t>Pārskata gadā netika veiktas izmaiņas posteņu pārklasifikācijā salīdzinājumā ar iepriekšejo pārskata periodu.</t>
  </si>
  <si>
    <t>Informācija par konstatētajām iepriekšējo gadu kļūdām un labojumiem.</t>
  </si>
  <si>
    <t>Pārsakata gadā iepriekšējo periodu kļūdu labojumu nebija.</t>
  </si>
  <si>
    <t>Skaidrojums par grāmatvedības politikas maiņu, ja grāmatvedības politikas maiņas pamatojums ir izmaiņas normatīvajā regulējumā.</t>
  </si>
  <si>
    <t>Grāmatvedības politikas maiņas pārskata gadā nebija.</t>
  </si>
  <si>
    <t>Informācija (aplēses veids, summa) par tām grāmatvedības aplēsēm, kuru maiņa radījusi butisku ietekmi pārskata gadā vai no kurām ir sagaidāma būtiska ietekme nākamajos pārskata gados, ja to  ir iespējams noteikt, vai skaidrojumu par iemesliem, kādēļ šo ietekmi nav iespējams noteikt.</t>
  </si>
  <si>
    <t>Piezīme Nr.27</t>
  </si>
  <si>
    <t>Cita informācija.</t>
  </si>
  <si>
    <t>Galvojumi un garantijas.</t>
  </si>
  <si>
    <t>Sabiedrībai nav galvojumu un garantiju.</t>
  </si>
  <si>
    <t>Bilancē neiekļautās finansiālās saistības, sniegtās garantijas vai citas iespējamās saistības (kopsumma).</t>
  </si>
  <si>
    <t>Pārēja informācija.</t>
  </si>
  <si>
    <t>Ziņas par valdes un vadības locekļiem izsniegtajiem galvojumiem un ķīlām.</t>
  </si>
  <si>
    <t>Valdes locekļiem izsniegto galvojumu un ķīlu nav.</t>
  </si>
  <si>
    <t>Saistības pensijām.</t>
  </si>
  <si>
    <t>Sabiedrībai nav saistību pensijām.</t>
  </si>
  <si>
    <t>Informācija par iespējamām saistībām, kas varētu rasties konkrēta pagātnes notikuma sakarā.</t>
  </si>
  <si>
    <t>Sabiedrībai nav saistību, kas varētu rasties konkrēta pagātnes notikuma sakarā.</t>
  </si>
  <si>
    <t>Darba algas norēķini</t>
  </si>
  <si>
    <t>Norēķini par pakalpojumiem</t>
  </si>
  <si>
    <t>Piezīme Nr. 18</t>
  </si>
  <si>
    <t>Piezīme Nr.19</t>
  </si>
  <si>
    <t>Piezīme Nr. 20</t>
  </si>
  <si>
    <t>Piezīme Nr.28</t>
  </si>
  <si>
    <t xml:space="preserve">2017.gada 04.septembrī tika noslēgts ar SIA "Daugavpils specializētais autotransporta uzņēmums" </t>
  </si>
  <si>
    <t>materiāltehniskā aprīkojuma bāzes nomas līgums.</t>
  </si>
  <si>
    <t xml:space="preserve">SIA "Atkritumu apsaimniekošanas Dienvidlatgales starppašvaldību organizācija"   </t>
  </si>
  <si>
    <t>Saistības par noslēgtiem nomas un īres līgumiem, kas būtiski sabiedrības darbībā.</t>
  </si>
  <si>
    <t>Informācija par operatīvo nomu</t>
  </si>
  <si>
    <t>Informācija par finanšu nomu</t>
  </si>
  <si>
    <t>Sabiedrība nesniedz finanšu nomas pakalpojumus un sabiedrībai nav noslēgtu finanšu nomas līgumu.</t>
  </si>
  <si>
    <t>Informācija par atgriezenisko nomu.</t>
  </si>
  <si>
    <t>Valsts sociālās izmaksas</t>
  </si>
  <si>
    <t>Informācija par atlīdzību valdes locekļiem :</t>
  </si>
  <si>
    <t>Sabiedrībai nav ārpusbilances saistību  un ieķīlāto aktīvu.</t>
  </si>
  <si>
    <t>Soda nauda un līgumsods</t>
  </si>
  <si>
    <t xml:space="preserve">no kuriem atskaitītas tirdzniecības atlaides un citas piešķirtās atlaides, kā arī </t>
  </si>
  <si>
    <t>Pārējo rezervju norakstīšana</t>
  </si>
  <si>
    <t>Bilances un peļņas vai zaudējumu aprēķina posteņos summas norāda pēc uzkrāšanas principa, izdevumus norāds, ņemot vērā to rašanās laiku,nevis naudas izdošanas laiku.</t>
  </si>
  <si>
    <t>Nākamo periodu ieņēmumi norāda bilancē attiecīgi ilgtermiņa vai īstermiņa kreditoru sastāvā.</t>
  </si>
  <si>
    <t>Nodokļi .</t>
  </si>
  <si>
    <t>29.12.2017.</t>
  </si>
  <si>
    <t>Peļņas vai zaudējumu aprēķins ir klasificēts pēc izdevumu funkcijas.</t>
  </si>
  <si>
    <t xml:space="preserve">* pareizi atklāj uzņēmuma rezultātus un finansiālo stāvokli - atklāj ne tikai darījumu juridisko formu , bet </t>
  </si>
  <si>
    <t xml:space="preserve">starppašvaldību organizācija"  </t>
  </si>
  <si>
    <t>SIA "AADSO" saīsinātā bilance:</t>
  </si>
  <si>
    <t>Cita veida atlīdzība zvērinātu revidentu komercsabiedrībai netika izmaksāta.</t>
  </si>
  <si>
    <t>Sabiedrība nesniedz operatīvās nomas pakalpojumus un sabiedrībai nav noslēgtu operatīvās nomas līgumu.</t>
  </si>
  <si>
    <t>Sabiedrība nesniedz atgriezeniskās nomas pakalpojumus un sabiedrības nav noslēgtu finanšu nomas līgumu.</t>
  </si>
  <si>
    <t xml:space="preserve"> "Gada pārskatu un kosolidēto gada pārskatu likumu",  MK noteikumu Nr.775 "Gada pārskatu un konsolidēto gada pārskatu likuma piemērošanas noteikumi" un MK noteikumu Nr.399 "Par sabiedrību sagatavoto finanšu pārskatu  un konsolidēto gada pārskatu elektroniskā noraksta formu".</t>
  </si>
  <si>
    <t>Finanšu pārskatā atspoguļotie radītāji ir izteikti Latvijas nacionālajā valūtā - eiro (EUR).</t>
  </si>
  <si>
    <t>Bilances postenī "Nākamo periodu ieņēmumi" norāda  no valsts, pašvaldības, Eiropas Savienības, citu organizāciju  saņemtu finanšu palīdzību, kas izpaužas kā tiešais naudas maksājums, ja nauda paredzēta ilgtermiņa ieguldījumu objekta iegādei, izveidošanai vai būvniecībai, nauda tiks izlietota tikai nākamajā pārskata gadā, ja nosacījums netiks izpildīts, nauda nākamajos gados būs jāatmaksā.</t>
  </si>
  <si>
    <t>2. Var ticami novērtēt ieņēmumu summu.</t>
  </si>
  <si>
    <t>Sabiedrības  finanšu pārskatu no 4.  līdz 18.   lapai parakstīja:</t>
  </si>
  <si>
    <t>poligons</t>
  </si>
  <si>
    <t xml:space="preserve">Izejvielas un materiāli </t>
  </si>
  <si>
    <t>Valsts sociālās apdrošināšanas obligātas  izmaksas</t>
  </si>
  <si>
    <t>Vieglo transportlīdzekļu izmaksas</t>
  </si>
  <si>
    <t>VSAO izmaksas</t>
  </si>
  <si>
    <t>Nākotnes perspektīva un Sabiedrības attīstība.</t>
  </si>
  <si>
    <t>Piezīme Nr.2</t>
  </si>
  <si>
    <t>Piezīme Nr.3</t>
  </si>
  <si>
    <t>Piezīme Nr.5</t>
  </si>
  <si>
    <t>Piezīme Nr.6</t>
  </si>
  <si>
    <t>Piezīme Nr.7</t>
  </si>
  <si>
    <t>Piezīme Nr.10</t>
  </si>
  <si>
    <t>Piezīme Nr. 13</t>
  </si>
  <si>
    <t>Piezīme Nr. 14</t>
  </si>
  <si>
    <t>Piezīme Nr. 15</t>
  </si>
  <si>
    <t>Piezīme Nr. 16</t>
  </si>
  <si>
    <t>Piezīme Nr. 17</t>
  </si>
  <si>
    <t>Neatkarīgu revidentu ziņojums</t>
  </si>
  <si>
    <t>Informācija par sabiedrību</t>
  </si>
  <si>
    <t xml:space="preserve"> SIA "Atkritumu apsaimniekošanas Dienvidlatgales </t>
  </si>
  <si>
    <t>Valdes loceklis</t>
  </si>
  <si>
    <t>Finanšu palīdzības sniedzējs</t>
  </si>
  <si>
    <t>Piezīme Nr. 12</t>
  </si>
  <si>
    <t>1. Paskaidrojumi pie bilances posteņiem</t>
  </si>
  <si>
    <t>Piezīme Nr. 11</t>
  </si>
  <si>
    <t>Piezīme Nr.21</t>
  </si>
  <si>
    <t>Atlīdzība par zvērinātu revidentu komercsabiedrībai sniegtajiem pakalpojumiem:</t>
  </si>
  <si>
    <t>Peļņas vai zaudējumu aprēķins</t>
  </si>
  <si>
    <t>Vadības ziņojums</t>
  </si>
  <si>
    <t>GADA PĀRSKATS</t>
  </si>
  <si>
    <t>par periodu</t>
  </si>
  <si>
    <t>SATURS</t>
  </si>
  <si>
    <t>Lpp.</t>
  </si>
  <si>
    <t>Finanšu pārskats:</t>
  </si>
  <si>
    <t>Bilance:</t>
  </si>
  <si>
    <t>aktīvs</t>
  </si>
  <si>
    <t>pasīvs</t>
  </si>
  <si>
    <t>Naudas plūsmas pārskats</t>
  </si>
  <si>
    <t>Pašu kapitāla izmaiņu pārskats</t>
  </si>
  <si>
    <t>Gada pārskata pielikums:</t>
  </si>
  <si>
    <t>1. Grāmatvedības politika un pielietotās metodes</t>
  </si>
  <si>
    <t>2. Paskaidrojumi pie peļņas vai zaudējumu aprēķina posteņiem</t>
  </si>
  <si>
    <t>4. Vispārīgā informācija</t>
  </si>
  <si>
    <t>Sabiedrības juridiskais statuss</t>
  </si>
  <si>
    <t>Reģistrācijas Nr., vieta un datums</t>
  </si>
  <si>
    <t>Juridiskā adrese</t>
  </si>
  <si>
    <t>Pasta adrese</t>
  </si>
  <si>
    <t>Bankas nosaukums un kods</t>
  </si>
  <si>
    <t>Bankas konti</t>
  </si>
  <si>
    <t xml:space="preserve">Dalībnieki un to daļas </t>
  </si>
  <si>
    <t>Pārskata gads</t>
  </si>
  <si>
    <t xml:space="preserve">no </t>
  </si>
  <si>
    <t xml:space="preserve"> līdz</t>
  </si>
  <si>
    <t>Ziņas par radniecīgajam sabiedrībam</t>
  </si>
  <si>
    <t>Grāmatvedis</t>
  </si>
  <si>
    <t>Revidents</t>
  </si>
  <si>
    <t>PEĻŅAS VAI ZAUDĒJUMU APRĒĶINS</t>
  </si>
  <si>
    <t>PAR PERIODU, KAS NOSLĒDZĀS</t>
  </si>
  <si>
    <t>Piezīmes</t>
  </si>
  <si>
    <t>Uz pielikumu</t>
  </si>
  <si>
    <t>numurs</t>
  </si>
  <si>
    <t>Neto apgrozījums</t>
  </si>
  <si>
    <t>Bruto peļņa vai zaudējumi</t>
  </si>
  <si>
    <t>Pārdošanas izmaksas</t>
  </si>
  <si>
    <t>Administrācijas izmaksas</t>
  </si>
  <si>
    <t>Pārējie saimnieciskās darbības ieņēmumi</t>
  </si>
  <si>
    <t>Pārējās  saimnieciskās darbības izmaksas</t>
  </si>
  <si>
    <t>Pārskata gada peļņa vai zaudējumi</t>
  </si>
  <si>
    <t>Aktīvs</t>
  </si>
  <si>
    <t>Pamatlīdzekļi kopā:</t>
  </si>
  <si>
    <t>I. Krājumi:</t>
  </si>
  <si>
    <t>Pircēju un pasūtītāju parādi</t>
  </si>
  <si>
    <t>Citi debitori</t>
  </si>
  <si>
    <t>Pasīvs</t>
  </si>
  <si>
    <t>Akciju vai daļu kapitāls (pamatkapitāls)</t>
  </si>
  <si>
    <t>Rezerves:</t>
  </si>
  <si>
    <t>Citi uzkrājumi</t>
  </si>
  <si>
    <t>Parādi piegādātājiem un darbuzņēmējiem</t>
  </si>
  <si>
    <t>Zvērinātu revidentu</t>
  </si>
  <si>
    <t>Ziņas par ārpusbilances saistībām un ieķīlātiem aktīviem</t>
  </si>
  <si>
    <t>Nākotnes izredzes un turpmākā attīstība, darbības turpināšanās pamatojums</t>
  </si>
  <si>
    <t xml:space="preserve">Ziņas par nomas līgumiem, īres līgumiem, ķīlām, izsniegtām garantijām un citiem līgumiem, kuriem ir svarīga nozīme sabiedrības darbībā </t>
  </si>
  <si>
    <t>Uzkrātās saistības</t>
  </si>
  <si>
    <t>kontrole</t>
  </si>
  <si>
    <t>Pasīvu kopsumma:</t>
  </si>
  <si>
    <t>Piezīme Nr. 1</t>
  </si>
  <si>
    <t xml:space="preserve">Neto apgrozījums </t>
  </si>
  <si>
    <t>neto apgrozījumu  pielikumā   parāda  sadalījumā  pa   pamatdarbības</t>
  </si>
  <si>
    <t>veidiem un ģeogrāfiskajiem tirgiem,</t>
  </si>
  <si>
    <t>Kopā</t>
  </si>
  <si>
    <t>Neto apgrozījuma sadalījums pa ģeogrāfiskiem tirgiem</t>
  </si>
  <si>
    <t>Latvija</t>
  </si>
  <si>
    <t>Neto apgrozījuma gūšanai izlietotās produkcijas, preču vai pakalpojumu izmaksas ražošanas vai iegādes</t>
  </si>
  <si>
    <t>pašizmaksā.</t>
  </si>
  <si>
    <t>Izmaksu veids</t>
  </si>
  <si>
    <t>Pamatlīdzekļu nolietojums</t>
  </si>
  <si>
    <t>Citi administrācijas izdevumi</t>
  </si>
  <si>
    <t>Piezīme Nr. 4</t>
  </si>
  <si>
    <t xml:space="preserve">Pārējie  saimnieciskās darbības ieņēmumi </t>
  </si>
  <si>
    <t>Ieņēmumu veidi</t>
  </si>
  <si>
    <t>Pārējie  saimnieciskās darbības izdevumi</t>
  </si>
  <si>
    <t>Izdevumu veidi</t>
  </si>
  <si>
    <t>Kopā:</t>
  </si>
  <si>
    <t>Nekustamā īpašuma nodoklis</t>
  </si>
  <si>
    <t>Nemateriālie ieguldījumi</t>
  </si>
  <si>
    <t>Sākotnējā vērtība</t>
  </si>
  <si>
    <t>Nolietojums</t>
  </si>
  <si>
    <t>Pamatlīdzekļu kustības pārskats</t>
  </si>
  <si>
    <t>Zemes gabali</t>
  </si>
  <si>
    <t>Tehnoloģiskās iekārtas</t>
  </si>
  <si>
    <t>Pārējie pamatlīdzekļi</t>
  </si>
  <si>
    <t>SĀKOTNĒJA VĒRTĪBA:</t>
  </si>
  <si>
    <t>Uzņēmuma nekustamā īpašuma kadastrālā vērtība</t>
  </si>
  <si>
    <t>Nekustamā īpašuma adrese</t>
  </si>
  <si>
    <t>kadastrālā vērtība</t>
  </si>
  <si>
    <t>bilances vērtība</t>
  </si>
  <si>
    <t>kopā</t>
  </si>
  <si>
    <t>Krājumi</t>
  </si>
  <si>
    <t>Krājumu veidi</t>
  </si>
  <si>
    <t>Sadalījums pa valūtām</t>
  </si>
  <si>
    <t>Valūta</t>
  </si>
  <si>
    <t>EUR</t>
  </si>
  <si>
    <t>USD</t>
  </si>
  <si>
    <t>Nākamo periodu izmaksas</t>
  </si>
  <si>
    <t>Izdevumu veids</t>
  </si>
  <si>
    <t>Samaksāts pārskata gadā</t>
  </si>
  <si>
    <t>1.</t>
  </si>
  <si>
    <t>PASĪVS</t>
  </si>
  <si>
    <t>Daļu/akciju skaits</t>
  </si>
  <si>
    <t>Kopēja vērtība</t>
  </si>
  <si>
    <t xml:space="preserve">Kopēja vērtība </t>
  </si>
  <si>
    <t xml:space="preserve">Nesadalītā peļņa </t>
  </si>
  <si>
    <t>Nesadalīta peļņa</t>
  </si>
  <si>
    <t>Aprēķinātas dividendes par iepriekš. gadiem</t>
  </si>
  <si>
    <t>Pārskata gada peļņa (zaudējumi)</t>
  </si>
  <si>
    <t>Uzkrājumi</t>
  </si>
  <si>
    <t>Uzkrājuma veids</t>
  </si>
  <si>
    <t>Apjoms pārskata gada sākumā</t>
  </si>
  <si>
    <t>Palielinājums</t>
  </si>
  <si>
    <t>Samazinājums</t>
  </si>
  <si>
    <t>Apjoms pārskata gada beigās</t>
  </si>
  <si>
    <t>Vienas daļas  nomināla vērtība</t>
  </si>
  <si>
    <t>pievienotās vērtības nodoklis  un citi nodokļi, kas tieši saistīti ar pārdošanu.</t>
  </si>
  <si>
    <t>nav</t>
  </si>
  <si>
    <t>Īstermiņa parādi</t>
  </si>
  <si>
    <t>Piezīme Nr.23</t>
  </si>
  <si>
    <t>Piezīme Nr.24</t>
  </si>
  <si>
    <t>Nodokļu maksājumi</t>
  </si>
  <si>
    <t>Nokavējuma nauda</t>
  </si>
  <si>
    <t>Pārskaitīts uz citiem nodokļiem</t>
  </si>
  <si>
    <t>Uzņēmuma ienākuma nodoklis</t>
  </si>
  <si>
    <t>Pievienotās vērtības nodoklis</t>
  </si>
  <si>
    <t xml:space="preserve">Iedzīvotāju ienākuma nodoklis </t>
  </si>
  <si>
    <t>Dabas resursu nodoklis</t>
  </si>
  <si>
    <t>Pārmaksātie nodokļi</t>
  </si>
  <si>
    <t>Parāds budžetam</t>
  </si>
  <si>
    <t>Rēķini par iepriekšējo gadu, kuri saņemti pēc pārskata datuma</t>
  </si>
  <si>
    <t>Uzņēmumā nodarbināto personu skaits</t>
  </si>
  <si>
    <t>Vidējais uzņēmumā nodarbināto personu skaits</t>
  </si>
  <si>
    <t>Personala izmaksas</t>
  </si>
  <si>
    <t>Izmaksu veida</t>
  </si>
  <si>
    <t>Atlīdzība par darbu</t>
  </si>
  <si>
    <t>Sociālo iemaksu izmaksas</t>
  </si>
  <si>
    <t xml:space="preserve">    pārējas rezerves</t>
  </si>
  <si>
    <t xml:space="preserve">   no citiem pamatdarbības veidiem</t>
  </si>
  <si>
    <t>I. Nemateriālie ieguldījumi:</t>
  </si>
  <si>
    <t>Koncesijas, patenti, licences, preču zīmes un tamlīdzīgas tiesības</t>
  </si>
  <si>
    <t>I. Nemateriālie ieguldījumi kopā:</t>
  </si>
  <si>
    <t>Citi pārdošanas izdevumi</t>
  </si>
  <si>
    <t>Darba alga</t>
  </si>
  <si>
    <t>Sociālais nodoklis</t>
  </si>
  <si>
    <t>Komunālie maksājumi</t>
  </si>
  <si>
    <t>Mazvērtīgā inventāra izdevumi</t>
  </si>
  <si>
    <t>Sakaru izdevumi</t>
  </si>
  <si>
    <t>Interneta abonēšanas izdevumi</t>
  </si>
  <si>
    <t>Naudas apgrozījuma blakus izdevumi</t>
  </si>
  <si>
    <t>Komandējumu izdevumi</t>
  </si>
  <si>
    <t>Neizmantoto atvalinājumu uzkrājums</t>
  </si>
  <si>
    <t>Atvaļinajumiem</t>
  </si>
  <si>
    <t xml:space="preserve">Norēķini ar piegādātājiem un darbuzņēmējiem </t>
  </si>
  <si>
    <t>Gada pārskata un revīzijas izdevumi</t>
  </si>
  <si>
    <t>Grāmatvedības izdevumi</t>
  </si>
  <si>
    <t>Piezīme Nr.11</t>
  </si>
  <si>
    <t>valūtā</t>
  </si>
  <si>
    <t>II. Debitori:</t>
  </si>
  <si>
    <t>II. Debitori kopā:</t>
  </si>
  <si>
    <t>Aktīvu kopsumma:</t>
  </si>
  <si>
    <t>I. Ilgtermiņa kreditori kopā:</t>
  </si>
  <si>
    <t>Neto apgrozījums ir ieņēmumi no sabiedrības pamatdarbības un pakalpojumu sniegšanas,</t>
  </si>
  <si>
    <t>Norakstīts pārskata gadā</t>
  </si>
  <si>
    <t>Apmaksātais kapitāls</t>
  </si>
  <si>
    <t>Parakstītais kapitāls</t>
  </si>
  <si>
    <t>Aprēķi-nāts</t>
  </si>
  <si>
    <t>Sabiedrība ar ierobežotu atbildību</t>
  </si>
  <si>
    <t>Sabiedrības nosaukums</t>
  </si>
  <si>
    <t>Saimnieciskās darbības veida kods pēc NACE 2. red.</t>
  </si>
  <si>
    <t>Sabiedrības pamatdarbība</t>
  </si>
  <si>
    <t>AKTĪVS</t>
  </si>
  <si>
    <t xml:space="preserve">Apstākļi un notikumi pēc bilances slēgšanas </t>
  </si>
  <si>
    <t>Daugavpils,Ģimnāzijas iela 28-2, LV-5401</t>
  </si>
  <si>
    <t>a) Zemesgabali, ēkas un inženierbūves</t>
  </si>
  <si>
    <t>b) Izgāztuves rekultivācijas</t>
  </si>
  <si>
    <t>Avansa maksājumi par krājumiem</t>
  </si>
  <si>
    <t>Izeivielas, pamatmateriāli un palīgmateriāli</t>
  </si>
  <si>
    <t>Aizdevumi akcionāriem vai dalībniekiem un vadībai</t>
  </si>
  <si>
    <t xml:space="preserve">Līdzdalība radniecīgo sabiedrību kapitālā </t>
  </si>
  <si>
    <t>Pamatļidzekļu izveidošana un nepabeigto celtniecības objektu izmaksas</t>
  </si>
  <si>
    <t>Pārējie pamalīdzekļi un inventārs</t>
  </si>
  <si>
    <t>Tehnoloģiskās iekārtas un ierīces</t>
  </si>
  <si>
    <t>Nekustamie īpašumi:</t>
  </si>
  <si>
    <t>BILANCES</t>
  </si>
  <si>
    <t xml:space="preserve">Iepriekšejo gadu nesadalīta peļņa vai nesegtie zaudējumi </t>
  </si>
  <si>
    <t>Nākamo periodu ieņēmumi</t>
  </si>
  <si>
    <t>Nodokļi un valsts sociālās apdrošin.oblīgātās iemaksas</t>
  </si>
  <si>
    <t>Pielikums no 7. līdz 18. lapai ir neatņemama šī finansu pārskata sastāvdaļa</t>
  </si>
  <si>
    <t xml:space="preserve">Laikā periodā starp pārskata gada pēdējo dienu un dienu, kad valde parakstīja gada pārskatu, nav bijuši nekādi nozīmīgi vai ārkārtas apstākļi, kas ietekmētu gada rezultātus un sabiedrības finansiālo stāvokli. </t>
  </si>
  <si>
    <t>4.  Vispārīgā informācija</t>
  </si>
  <si>
    <t>Uzkrājumi nedrošiem debitoriem</t>
  </si>
  <si>
    <t>Piezīme Nr.26</t>
  </si>
  <si>
    <t>uz 31.12.2015.</t>
  </si>
  <si>
    <t>Bilances vērtība uz 31.12.2015.</t>
  </si>
  <si>
    <t>SIA „Auditkonsuls”</t>
  </si>
  <si>
    <t>komercsabiedrības licences Nr.149</t>
  </si>
  <si>
    <t>Atbildīgais zvērināts revidents Svetlana Ņefjodova</t>
  </si>
  <si>
    <t>Sertifikāta Nr.177</t>
  </si>
  <si>
    <t xml:space="preserve">Valdes loceklis _____________________   </t>
  </si>
  <si>
    <t>Pārdotās produkcijas ražošanas pašizmaksa,pārdoto preču vai sniegto pakalpojumu iegādes izmaksas</t>
  </si>
  <si>
    <t>a) no radniecīgajām sabiedrībām</t>
  </si>
  <si>
    <t>b) no citām personām</t>
  </si>
  <si>
    <t>a) radniecīgajām sabiedrībām,</t>
  </si>
  <si>
    <t>b) citām personām</t>
  </si>
  <si>
    <t xml:space="preserve">Peļņa vai zaudējumi pirms uzņēmumu ienākuma nodokļa </t>
  </si>
  <si>
    <t>Uzņēmumu ienākuma nodoklis par pārskata gadu</t>
  </si>
  <si>
    <t>Peļņa vai zaudējumi pēc UIN aprēķināšanas</t>
  </si>
  <si>
    <t xml:space="preserve"> Ilgtermiņa ieguldījumi</t>
  </si>
  <si>
    <t xml:space="preserve"> Apgrozāmie līdzekļi</t>
  </si>
  <si>
    <t>2.Nepabeigtie ražojumi un pasūtījumi</t>
  </si>
  <si>
    <t>3.Gatavie ražojumi un preces pārdošanai</t>
  </si>
  <si>
    <t xml:space="preserve"> Krājumi kopā:</t>
  </si>
  <si>
    <t xml:space="preserve">2.Radniecīgo sabiedrību parādi </t>
  </si>
  <si>
    <t>4.Istermiņa aizdevumi dalībniekiem un vadībai</t>
  </si>
  <si>
    <t>6.Uzkrātie ieņēmumi</t>
  </si>
  <si>
    <t>III. Nauda</t>
  </si>
  <si>
    <t xml:space="preserve"> Apgrozāmie līdzekļi kopā:</t>
  </si>
  <si>
    <t xml:space="preserve"> Pašu kapitāls:</t>
  </si>
  <si>
    <t xml:space="preserve"> Pašu kapitāls kopā:</t>
  </si>
  <si>
    <t xml:space="preserve"> Uzkrājumi kopā:</t>
  </si>
  <si>
    <t xml:space="preserve"> Krediori:</t>
  </si>
  <si>
    <t xml:space="preserve"> Ilgtermiņa kreditori:</t>
  </si>
  <si>
    <t>2.Citi aizņēmumi</t>
  </si>
  <si>
    <t xml:space="preserve">3.Finanšu nomas saistības </t>
  </si>
  <si>
    <t xml:space="preserve"> Īstermiņa kreditori:</t>
  </si>
  <si>
    <t>1.Aizņēmumi no kredītiestādēm</t>
  </si>
  <si>
    <t>8.Pārējie kreditori</t>
  </si>
  <si>
    <t xml:space="preserve"> Īstermiņa kreditori kopā:</t>
  </si>
  <si>
    <t xml:space="preserve"> Krediori kopā:</t>
  </si>
  <si>
    <t>uz 31.12.2016.</t>
  </si>
  <si>
    <t>Iegādes izmaksas</t>
  </si>
  <si>
    <t>Likvidācija vai atsavināšana</t>
  </si>
  <si>
    <t>Uzkrātās vērtības samazinājuma korekcija:</t>
  </si>
  <si>
    <t>pārskata gada sakumā</t>
  </si>
  <si>
    <t xml:space="preserve">pārskata gadā aprēķinātās vērtības </t>
  </si>
  <si>
    <t>pārskata gada beigas</t>
  </si>
  <si>
    <t>Patenti, licences</t>
  </si>
  <si>
    <t>Nekustamie īpašumi</t>
  </si>
  <si>
    <t>Atsavināšana vai likvidācija</t>
  </si>
  <si>
    <t>Pārskata gada sākumā</t>
  </si>
  <si>
    <t>Pārskata  gada beigās</t>
  </si>
  <si>
    <t>Pārskata gada aprēķinātas vērtība</t>
  </si>
  <si>
    <t>Nauda</t>
  </si>
  <si>
    <t>VSAOI</t>
  </si>
  <si>
    <t>Sabiedrības pamatkapitāls ir veidojies no dalībnieku ieguldījumiem</t>
  </si>
  <si>
    <t>Saņemšanas mērķis</t>
  </si>
  <si>
    <t>Kad saņemts(gads)</t>
  </si>
  <si>
    <t>Nodokļi un VSAOI</t>
  </si>
  <si>
    <t>Procentu maksājumi un tamlīdzīgas izmaksas:</t>
  </si>
  <si>
    <t>Bilances vērtība uz 31.12.2016.</t>
  </si>
  <si>
    <t>Atlikums 31.12.2016.</t>
  </si>
  <si>
    <t>'2.Ilgtermiņa ieguldījumu pārvērtēšanas rezerve</t>
  </si>
  <si>
    <t>9.Neizmaksātās dividendes</t>
  </si>
  <si>
    <t>a) rezerves pašu akcijām vai daļām</t>
  </si>
  <si>
    <t>Pašu kapitāls</t>
  </si>
  <si>
    <t>Uzkrāto vērtības saistībā ar objekta likvidāc.</t>
  </si>
  <si>
    <t>LV 41503029988</t>
  </si>
  <si>
    <t>Daugavpils,Ģimnāzijas iela 28-2 , LV-5401</t>
  </si>
  <si>
    <t>Atkritumu uzglabāšana, pārkraušana un pārstrāde</t>
  </si>
  <si>
    <t>Aivars PUDĀNS</t>
  </si>
  <si>
    <t>Ražošanas izdevumi</t>
  </si>
  <si>
    <t>Izmaksas personālām</t>
  </si>
  <si>
    <t>Darbinieku apdrošināšana</t>
  </si>
  <si>
    <t>Uzņēmējdarbības riska valsts nodeva</t>
  </si>
  <si>
    <t>Ieņēmumi no DRN samazināšanas</t>
  </si>
  <si>
    <t>Izgāztuves rekultivācijas norakstīšana</t>
  </si>
  <si>
    <t>Nekustamo īpašuma nodoklis</t>
  </si>
  <si>
    <t>"Cinīši", Demenes pagasts, Daugavpils novads 2009.02.09</t>
  </si>
  <si>
    <t>Poligons atrodas zemē ar nomas nosacījumiem</t>
  </si>
  <si>
    <t>Norēķini par prasībām pret personālu</t>
  </si>
  <si>
    <t>Vides ministrija</t>
  </si>
  <si>
    <t>Citi uzkrājumi (Poligona slēgšanas un rekultivācijas izmaksas)</t>
  </si>
  <si>
    <t>Poligona slēgšanas un rekultivācijas izmaksas un 
izmaksas, kas saistītas ar slēgtā poligona monitoringu</t>
  </si>
  <si>
    <t>Biroja izdevumu</t>
  </si>
  <si>
    <t>Piezīme Nr.25</t>
  </si>
  <si>
    <t>SWEDBANK AS</t>
  </si>
  <si>
    <t>LV84HABA0551014677321</t>
  </si>
  <si>
    <t xml:space="preserve">Valdes loceklis _____________________Aivars Pudāns   </t>
  </si>
  <si>
    <t xml:space="preserve"> Ilgtermiņa  ieguldījumi kopā:</t>
  </si>
  <si>
    <t>Ieņēmumi no   atkritumu apglabāšanas NACE kods 3811</t>
  </si>
  <si>
    <t>NACE kods 3811</t>
  </si>
  <si>
    <t>Pārējie</t>
  </si>
  <si>
    <t>Autotransporta apdrošināšana</t>
  </si>
  <si>
    <t>Piezīme Nr.22</t>
  </si>
  <si>
    <t xml:space="preserve">Valdes loceklis __________________Aivars Pudāns </t>
  </si>
  <si>
    <t>Daugavpils pilsētas dome, Kr.Valdemāra 1, Daugavpils</t>
  </si>
  <si>
    <t>Daugavpils novada dome, Rīgas 2, Daugavpils</t>
  </si>
  <si>
    <t>Krāslavas novada dome, Rīgas 51, Krāslava</t>
  </si>
  <si>
    <t>Ilūkstes novada dome, Brīvības iela 7, Ilūkste</t>
  </si>
  <si>
    <t>Dagdas novada dome, Alejas 4, Dagda</t>
  </si>
  <si>
    <t>Preiļu novada dome, Raiņa bulvāris 19, Preiļi</t>
  </si>
  <si>
    <t>Līvānu novada dome, Rīgas 77, Līvāni, Preiļu rajons</t>
  </si>
  <si>
    <t>Aglonas novada dome, Somersetas ielā 34, Aglona</t>
  </si>
  <si>
    <t>Vārkavas novada dome, Skolas ielā 5, Vecvārkava</t>
  </si>
  <si>
    <t>Piezīme Nr.8</t>
  </si>
  <si>
    <t>Piezīme Nr.9</t>
  </si>
  <si>
    <t xml:space="preserve"> ISPA projektiem</t>
  </si>
  <si>
    <t>Irēna Alihimoviča</t>
  </si>
  <si>
    <t>2. Paskaidrojumi pie bilances posteņiem</t>
  </si>
  <si>
    <t>3. Paskaidrojumi pie peļņas vai zaudējumu aprēķina posteņiem</t>
  </si>
  <si>
    <t>Investēto pamatlīdzekļu nolietojuma segšanas daļa</t>
  </si>
  <si>
    <t>Atkritumu poligona
 būvniecība un</t>
  </si>
  <si>
    <t>šķirošanas līnija</t>
  </si>
  <si>
    <t>Skaidrojums par pārskata gadā un iepriekšējos pārskata gados saņemto finanšu palīdzību</t>
  </si>
  <si>
    <t>Nosacījumi</t>
  </si>
  <si>
    <t>Pārskata gadā atmaksājamā summa, ja nav izpildīts kāds no nosacījumiem</t>
  </si>
  <si>
    <t>Finanšu palīdzība sedz daļu objekta kārtēja gada nolietojuma</t>
  </si>
  <si>
    <t>Neattiecas</t>
  </si>
  <si>
    <t>norakstīta pārskata gadā finansējuma daļa</t>
  </si>
  <si>
    <t>2007-2014</t>
  </si>
  <si>
    <t xml:space="preserve"> Summas, kuru dzēšanas termiņš ilgāks par 5 gadiem pēc bilances datuma</t>
  </si>
  <si>
    <t>Eur</t>
  </si>
  <si>
    <t>Pārskata gadā  nekāds jauns finansējums netika saņemts.</t>
  </si>
  <si>
    <t>Pārnesta summa no ilgtermiņa daļas uz īstermiņa daļu</t>
  </si>
  <si>
    <t>Īpašumu apdrošināšana</t>
  </si>
  <si>
    <t>Nesadallītas peļņas atlikums 31.12.2016.</t>
  </si>
  <si>
    <t>2007-2016</t>
  </si>
  <si>
    <t>2014-2016</t>
  </si>
  <si>
    <t>Korekcija par 2017.gadu</t>
  </si>
  <si>
    <t>SPRK izmaksas (0,2%)</t>
  </si>
  <si>
    <t>Ieņēmumi no otrreizējas produkcijas pārdošanas</t>
  </si>
  <si>
    <t>Ieņēmumi no izlietotā iepakojuma izmantošanas</t>
  </si>
  <si>
    <t>Telpu apsaimniekošanas izdevumi (apsardze)</t>
  </si>
  <si>
    <t>Datorprogrammas  izdevumi</t>
  </si>
  <si>
    <t>Kancelejas izdevumi</t>
  </si>
  <si>
    <t>Gada pārskata pielikumi</t>
  </si>
  <si>
    <t>1. Grāmatvedības politika</t>
  </si>
  <si>
    <t>Vispārīgie principi</t>
  </si>
  <si>
    <t>Gada pārskats ir sagatavots saskaņā ar Latvijas Republikas likumiem "Par grāmatvedību" un</t>
  </si>
  <si>
    <t>Kā labāka prakse šī gada pārskata sastādīšanā piemēroti  Latvijas grāmatvedības standarti.</t>
  </si>
  <si>
    <t>Naudas plūsmas pārskats sastādīts pēc netiešās metodes.</t>
  </si>
  <si>
    <t>Finansu pārskats sniedz patiesu un skaidru priekšstatu par uzņēmuma līdzekļiem, saistībām, finansiālo</t>
  </si>
  <si>
    <t xml:space="preserve"> stāvokli un peļņu vai zaudējumiem.</t>
  </si>
  <si>
    <t>Grāmatvedības politika nodrošina, ka finansu pārskats sniedz informāciju, kas:</t>
  </si>
  <si>
    <t>1. Ir atbilstoša finansu pārskatu lietotājiem, lai pieņemtu lēmumus.</t>
  </si>
  <si>
    <t>2. Ir ticama tā, ka pārskati:</t>
  </si>
  <si>
    <t>arī to ekonomisko  būtību, ir neitrāli, t.i. nav subjektīvi, ir piesardzīgi;</t>
  </si>
  <si>
    <t>* ir pilnīgi visos būtiskajos aspektos.</t>
  </si>
  <si>
    <t>Grāmatvedības politikas maiņa</t>
  </si>
  <si>
    <t>Sabiedrība maina grāmatvedības politiku tikai tad, ja:</t>
  </si>
  <si>
    <t>a) ir mainījies normatīvais regulējums;</t>
  </si>
  <si>
    <t>b) saistībā ar apstākļu maiņu līdzšinējās grāmatvedības polītikas piemērošana vairs neatbilst  likuma prasibai par patiesu un skaidru priekšstatu.</t>
  </si>
  <si>
    <t>Grāmatvedības politikas maiņu piemēro ar atpakaļejošu spēku, uzņēmums labo katra ietekmētā pašu kapitāla posteņa atlikumu visos finanšu pārskatā uzrādītājos iepriekšējos periodos, kā arī pārējos salīdzināmos rādītājus par visiem uzrādītajiem iepriekšējiem periodiem tā, it kā jaunā grāmatvedības politika būtu piemērota vienmēr, izņemot, ja praktiski nav iespējams noteikt šīs grāmatvedības politikas maiņas ietekmi uz katru iepriekšējo periodu un tās kopējo ietekmi.</t>
  </si>
  <si>
    <t>Kļūdu labojumi</t>
  </si>
  <si>
    <t>Būtiskas iepriekšējo periodu kļūdas uzņēmums labo ar atpakaļejošu spēku pirmajos finanšu pārskatos, kas apstiprināti publiskošanai pēc šo kļūdu atklāšanas:</t>
  </si>
  <si>
    <t>1. labojot salīzdināmos rādītājus par tiem periodiem, kuros kļūda radusies, vai</t>
  </si>
  <si>
    <t>2. ja kļūda radusies pirms senākā finanšu pārskatā uzrādītā perioda, labojot senākā uzrādītā perioda sākuma aktīvu, saistību un pašu kapitāla atlikumus.</t>
  </si>
  <si>
    <t>Pielietotie grāmatvedības principi</t>
  </si>
  <si>
    <t>Gada parskata posteņi novērtēti atbilstoši šādiem grāmatvedības principiem:</t>
  </si>
  <si>
    <t>a) Pieņemts, ka uzņēmums darbosies arī turpmāk.</t>
  </si>
  <si>
    <t>b) Izmatotas tās pašas novērtēšanas metodes, kas izmantotas iepriekšējā pārskata gadā.</t>
  </si>
  <si>
    <t>c) Posteņu novērtēšana veikta ar pienācīgu piesardzību, ievērojot šādus nosacījumus:</t>
  </si>
  <si>
    <t>- pārskatā iekļauta tikai līdz bilances sastādīšanas dienai  iegūtā peļņa;</t>
  </si>
  <si>
    <t xml:space="preserve">- ņemtas vērā visas paredzamās riska summas un zaudējumi, kas radušies pārskata gadā, </t>
  </si>
  <si>
    <t xml:space="preserve">vai iepriekšējos gados, arī tad, ja tie kļuvuši zināmi laika posmā starp bilances datumu un </t>
  </si>
  <si>
    <t xml:space="preserve"> gada pārskata sastādīšanas dienu;</t>
  </si>
  <si>
    <t>- aprēķinātas un ņemtas vērā visas vērtību samazināšanas un nolietojuma summas, neatkarīgi</t>
  </si>
  <si>
    <t xml:space="preserve"> no tā vai pārskata gads tiek noslēgts ar peļņu vai zaudējumiem.</t>
  </si>
  <si>
    <t xml:space="preserve">d) peļņas vai zaudējumu aprēķinā ietverti ar pārskata gadu saistītie ieņēmumi un izmaksas neatkarīgi no </t>
  </si>
  <si>
    <t>maksājuma datuma un rēķina saņemšanas vai izrakstīšanas datuma. Izmaksas ir saskaņotas ar</t>
  </si>
  <si>
    <t xml:space="preserve">  ieņēmumiem attiecīgajos pārskata  periodos.</t>
  </si>
  <si>
    <t>e) Aktīva un pasīva posteņu sastavdaļas novētrētas atsevišķi.</t>
  </si>
  <si>
    <t>f) pārskata gada sākuma bilance saskan ar iepriekšējā gada slēguma bilanci.</t>
  </si>
  <si>
    <t>g) Norādīti visi posteņi, kuri būtiski ietekmē gada pārskata lietotāju novertējumu vai lēmumu pieņemšanu.</t>
  </si>
  <si>
    <t xml:space="preserve">h) Saimnieciskie darījumi gada pārskatā atspoguļoti, ņemot vērā to ekonomisko saturu un būtību, nevis </t>
  </si>
  <si>
    <t xml:space="preserve"> juridisko  formu.</t>
  </si>
  <si>
    <t>Pārskata periods</t>
  </si>
  <si>
    <t>Naudas vērtība un ārvalstu valūtas pārvērtēšana</t>
  </si>
  <si>
    <t xml:space="preserve">Visi monetārie aktīvu un pasīvu posteņi pārrēķināti eiro pēc ECB  noteiktā kursa pārskata </t>
  </si>
  <si>
    <t>gada pēdējā dienā.</t>
  </si>
  <si>
    <t>Ārvalstu valūtu kursi pārskata perioda beigās pēdējo divu gadu laikā bija sekojoši:</t>
  </si>
  <si>
    <t xml:space="preserve">Ārvalstu valūtas kursu svārstību rezultātā gūtā peļņa vai zaudējumi ir atspoguļoti attiecīgā perioda peļņas </t>
  </si>
  <si>
    <t>vai zaudējumu aprēķinā.</t>
  </si>
  <si>
    <t>Ilgtermina  finanšu ieguldījumi.</t>
  </si>
  <si>
    <t xml:space="preserve">Sabiedrība iegūtās savas akcijas vai daļa snorada bilances postenī"Pašu akcijas vai daļas", bet iegūto </t>
  </si>
  <si>
    <t xml:space="preserve">līdzdalību meitas sabiedrības vai mātes sabiedrības pamatkapitālā norāda bilances postenī" Līdzdalība </t>
  </si>
  <si>
    <t>radniecīgo sabiedrību kapitālā".</t>
  </si>
  <si>
    <t xml:space="preserve">Sabiedrība ieguto līdzdalību asociētās sabiedrības pamatkapitālā norāda bilances postenī ´Līdzdaļiba </t>
  </si>
  <si>
    <t>asociēto  sabiedrību kapitālā, bet pārējo līdzdalību citas sabiedrības pamatkapitālā  norāda bilances postenī</t>
  </si>
  <si>
    <t>"Pārejie vērstspapīri un ieguldījumi". Ieguldījumi sabiedrības kapitālā tiek uzskaitīti pēc izmaksām.</t>
  </si>
  <si>
    <t>Ilgtermiņa un īstermiņa posteņi</t>
  </si>
  <si>
    <t>Īstermiņa aktīvos ir uzrādītas aktīvu summas:</t>
  </si>
  <si>
    <t>* kurus paredzēts realizēt vai patērēt uzņēmuma parastā darbības cikla ietvāros;</t>
  </si>
  <si>
    <t xml:space="preserve">*kurus tur galvenokārt tirdzniecības nolūkiem vai īslaicīgi un paredz realizēt divpadsmit mēnešos pēc </t>
  </si>
  <si>
    <t>bilances datuma;</t>
  </si>
  <si>
    <t>* tā ir nauda vai tās ekvivalents, kam ir neierobežotas lietošanas iespējas.</t>
  </si>
  <si>
    <t>Pārējie aktīvi ir klasificēti kā ilgtermiņa.</t>
  </si>
  <si>
    <t>Īstermiņa saistības ir uzrādītas saistību summas:</t>
  </si>
  <si>
    <t>* par kurām paredzēts norēķināties uzņēmuma parastā darbības cikla ietvaros;</t>
  </si>
  <si>
    <t>* par tām jānorēķinās ne vēlāk kā divpadsmit mēnešos pēc bilances datuma.</t>
  </si>
  <si>
    <t>Pārējās saistības ir klasificētas kā ilgtermiņa.</t>
  </si>
  <si>
    <t xml:space="preserve">Uzņēmums ilgtermiņa saistības ieskaita arī tādas summas, kuru maksāšanas termiņš ir mazāks par </t>
  </si>
  <si>
    <t>vienu gadu, ja:</t>
  </si>
  <si>
    <t>* sākotnējais saistību termiņš bija ilgāks par vienu gadu;</t>
  </si>
  <si>
    <t>Nauda un naudas ekvivalenti</t>
  </si>
  <si>
    <t>Nauda un naudas ekvivalenti sastāv no naudas kasē un tekošo bankas kontu atlikumiem.</t>
  </si>
  <si>
    <t>Ieguldījumi koncerna meitas un asociēto sabiedrību kapitālos</t>
  </si>
  <si>
    <t>Ieguldījumi koncerna meitas un asociēto uzņēmumu kapitālos tiek uzskaitīti pēc izmaksām. Uzņēmums atzīst ienākumus tikai tad, ja</t>
  </si>
  <si>
    <t>tas no sava meitas vai asociētā uzņēmuma saņem pēc iegādes datuma radušās uzkrātās peļņas sadali. Sanemto sadali, kas</t>
  </si>
  <si>
    <t>pārsniedz šo peļņu, uzskata par ieguldījuma atgūšanu un grāmato kā ieguldījuma izmaksu samazinājumu.</t>
  </si>
  <si>
    <t>Ja pastāv objektīvi pierādījumi tam, ka ieguldījuma koncerna meitas vai asociēto uzņēmumu kapitālā vērtība ir samazinājusies, tad zaudējumu no vērtības  samazināšanās summu aprēķina kā starpību starp ieguldījuma uzskaites summu un tā atgūstamo summu</t>
  </si>
  <si>
    <t>Atgūstamo summu nosaka kā lielāko no šādiem diviem rādītājiem-ieguldījuma patiesās vērtības, no kuras atskaitītas pārdošanas izmaksas, un lietošanas vērtības. Zaudējumi no ieguldījuma vērtības samazināšanās var tikt  apvērsti,, ja pēc tam, kad pēdējo reizi tika atzīti zaudējumi no vērtības samazināšanās, ir mainījušās aplēses, kas tika izmantotas vērtības samazinājuma noteikšanai</t>
  </si>
  <si>
    <t xml:space="preserve"> Pamatlīdzekļi</t>
  </si>
  <si>
    <t xml:space="preserve"> Pamatlīdzekļi — kustamas vai nekustamas ķermeniskas lietas, kuras atbilst visiem šādiem klasifikācijas kritērijiem: a) tās sabiedrība tur kā īpašnieks vai kā nomnieks saskaņā ar finanšu nomu, lai izmantotu preču ražošanai, pakalpojumu sniegšanai, iznomāšanai vai administratīvā nolūkā (sabiedrības pārvaldes vajadzībām vai citām vajadzībām, piemēram, citu pamatlīdzekļu darbības uzturēšanai, sabiedrības pamatdarbībai būtisku darba drošības vai vides aizsardzības prasību izpildes nodrošināšanai),</t>
  </si>
  <si>
    <t>b) tās sabiedrība paredz izmantot ilgāk par vienu gadu un sagaida, ka no šo lietu turēšanas tiks saņemti saimnieciskie labumi,</t>
  </si>
  <si>
    <t>c) tās nav iegādātas un netiek turētas pārdošanai,</t>
  </si>
  <si>
    <t>d) to lietderīgās lietošanas laiks ir ilgāks nekā viens parastās darbības cikls;</t>
  </si>
  <si>
    <t xml:space="preserve">Pamatlīdzekli pieņem grāmatvedības uzskaitē atbilstoši tā sākotnējai vērtībai - iegādes izmaksām vai ražošanas pašizmaksai. Pamatlīdzekļa iegādes izmaksās iekļauj uz pamatlīdzekli tieši attiecināmās izmaksas. </t>
  </si>
  <si>
    <t xml:space="preserve">Pamatlīdzekļa sākotnējo uzskaites vērtību pakāpeniski noraksta tā lietderīgās lietošanas laikā, izmantojot lineāro metodi. </t>
  </si>
  <si>
    <t>Pamatlīdzekli novērtē atbilstoši zemākajai vērtībai, ja ir ievēroti abi šie nosacījumi: pamatlīdzekļa vērtība bilances datumā ir zemāka par summu, kas aprēķināta, no tā sākotnējās vērtības atskaitot uzkrāto nolietojumu; sagaidāms, ka vērtības samazinājums būs ilgstošs. Par uzkrāto nolietojumu uzskaita nolietojumu, kas pamatlīdzeklim aprēķināts no datuma, kad to iespējams izmantot paredzētajiem mērķiem vai no nākamā mēneša pirmā datuma pēc tā mēneša, kad pamatlīdzekli iespējams izmantot.</t>
  </si>
  <si>
    <t xml:space="preserve">Pamatlīdzekļa vērtības samazinājumu noraksta izdevumos tajā pārskata gadā, kurā tas konstatēts. </t>
  </si>
  <si>
    <t>Pamatlīdzekli bilancē norāda neto vērtībā, kuru aprēķina, no pamatlīdzekļa sākotnējās vērtības vai citas uzskaites vērtības, ar kuru pēc sākotnējās vērtības noteikšanas aizstāj šo vērtību (turpmāk – pamatlīdzekļa uzskaites vērtība), atskaitot uzkrāto nolietojumu un visus veiktos vērtības norakstījumus.</t>
  </si>
  <si>
    <t xml:space="preserve">Pamatlīdzekļa izslēgšanu atspoguļo grāmatvedībā tajā pārskata gadā, kad tas atsavināts vai likvidēts. Ar atsavinātā vai likvidētā pamatlīdzekļa izslēgšanu saistītos ieņēmumus un izmaksas peļņas vai zaudējumu aprēķina posteņos norāda neto vērtībā.  </t>
  </si>
  <si>
    <t>Ja izslēgtais pamatlīdzeklis ir bijis novērtēts, izmantojot pārvērtēšanas metodi, tad, aprēķinot peļņu vai zaudējumus no pamatlīdzekļa izslēgšanas, ņem vērā arī ieņēmumus, kas radušies, izslēdzot no bilances posteņa "Ilgtermiņa ieguldījumu pārvērtēšanas rezerve" šā pamatlīdzekļa vērtības pieauguma summas atlikumu.</t>
  </si>
  <si>
    <t>Nemateriālie ieguldījumi:</t>
  </si>
  <si>
    <t>Nemateriālie ieguldījumi- bezķermeniskas lietas, kas nav finanšu aktīvi un atbilst šadiem klasifikācijas kritērijam:</t>
  </si>
  <si>
    <t>a)tās iespējams nošķirt vai atdalīt no sabiedrības un pārdot, nodot, licencēt, iznomāt vai apmainīt,</t>
  </si>
  <si>
    <t>b) ir ticams, ka sabiedrība ieplūdīs nākotnes saimnieciskie labumi, kas attiecināmi uz šo aktīvu;</t>
  </si>
  <si>
    <t>c) tās sabiedrība  paredz izmantot ilgāk par vienu gadu.</t>
  </si>
  <si>
    <t>Tikai par atlīdzību iegūtas tiesības  parādītas nemateriālo ieguldījumu postenī "Koncesijas, patenti, licences, preču zīmes un tamlīdzīgas tiesības".</t>
  </si>
  <si>
    <t>Nemateriāla aktīva uzskaites vērtība ir tā iegādes cena mīnus uzkrātais nolietojums.</t>
  </si>
  <si>
    <t>Nemateriālais aktīvs ar ierobežotu lietderīgās lietošanas laiku tiek sistematiski nolietots aplēstajā</t>
  </si>
  <si>
    <t xml:space="preserve"> lietderīgās izmantošanas  laikā. Nemateriālais aktīvs ar neierobežoto lietderīgās izmantošanas laiku ir</t>
  </si>
  <si>
    <t xml:space="preserve"> katru gadu pārbaudīts un sākotnējo vērtību noraksta pakāpeniski, sadalot pa gadiem laikaposmā, kas nav ilgāks par 10 gadiem</t>
  </si>
  <si>
    <t>Ilgtermiņa ieguldījumi nomātajos pamatlīdzekļos.</t>
  </si>
  <si>
    <t>Nomāto pamatlīdzekļu kapitālā remonta izmaksas  tiek norakstītas pēc lineārās metodes nomas perioda laikā.</t>
  </si>
  <si>
    <t>Noma ar izpirkumu (finanšu līzings)</t>
  </si>
  <si>
    <t>Gadījumos, kad pamatlīdzekļi, kas iegūti nomā ar izpirkumu (finanšu līzingā), saistībā ar kuriem sabiedrībam pāriet visi riski un atlīdzība, kas raksturīga īpašumtirsībām, tiek uzskatīti par sabiedrība aktīviem tādāvērtībā, par kādu tos varētu iegādāties ar tūlitējo samaksu. Līzinga procentu maksājumi</t>
  </si>
  <si>
    <t>un tiem pielīdzināmi maksājumi tiek iekļauti tā perioda peļņa vai zaudējumu aprēķinā, kurā tie ir radušies.</t>
  </si>
  <si>
    <t>Krājumu novērtēšana</t>
  </si>
  <si>
    <t xml:space="preserve">Nepieciešamības gadījumā novecojušo, lēna apgrozījuma vai bojāto krājumu vērtība ir norakstīta, vai tiem </t>
  </si>
  <si>
    <t>izveidoti uzkrājumi. Krājumu atlikumi pārbaudīti gada inventarizācijā.</t>
  </si>
  <si>
    <t>Krājumu vērtības samazinājuma korekciju summas atzīst par izmaksām tajā pārskata gadā, kurā konstatēts attiecīgais krājumu vērtības samazinājums.Pārdoto krājumu vienību uzskaites vērtību atzīst par izmaksām tajā pārskata gadā, kurā atzīt attiecīgo krājumu pārdošanas ieņēmumi.</t>
  </si>
  <si>
    <t>Debitoru parādi</t>
  </si>
  <si>
    <t xml:space="preserve">Debitoru parādi bilancē tiek uzrādīti neto vērtībā, no sākotnējās vērtības atskaitot speciālos uzkrājumus </t>
  </si>
  <si>
    <t xml:space="preserve">šaubīgiem un bezcerīgiem debitoru parādiem. Uzkrājumi šaubīgiem un bezcerīgiem debitoru parādiem </t>
  </si>
  <si>
    <t>tiek veidoti gadījumos, kad vadība uzskata, ka šo debitoru parādu atgūšana ir apšaubāma.</t>
  </si>
  <si>
    <t>Uzkrātie ieņēmumi.</t>
  </si>
  <si>
    <t>Bilances postenī "Uzkrātie ieņēmumi" norāda skaidri zināmās norēķinu summas ar pircējiem unpasūtītājiem par preču piegādi vai pakalpojumu sniegšanu pārskata gadā, attiecībā uz kuriem saskaņā ar līgumu nosacījumiem bilances datumā vēl nav pienācis maksāšanai paredzētā attaisnojuma dokumenta iesniegšanas termiņš.Šīs norēķinu summas aprēķina, pamatojoties uz attiecīgajā līgumā noteikto cunu un faktisko preču piegādi vai pakalpojumu sniegšanu apliecinošiem dokumentiem.</t>
  </si>
  <si>
    <t>Nākamo periodu izmaksas.</t>
  </si>
  <si>
    <t>Maksājumus, kas izdarīti  pirms bilances datuma, bet attiecas uz nākamajiem pārskata gadiem, norāda bilances postenī "Nākamo periodu izmaksas".</t>
  </si>
  <si>
    <t xml:space="preserve">Pārdošanai turētie ilgtermiņa ieguldījumi </t>
  </si>
  <si>
    <t>Pārdošanai turēti ilgtermiņa ieguldījumi ir atzīti  tādi ilgtermiņa ieguldījumu objekti, kuru bilances vērtība tiks atgūta pārdošanas darījumā, nevis turpmākas izmantošanas gaitā un kuri atbilst abiem šādiem klasifikācijas kritērijiem:</t>
  </si>
  <si>
    <t>1) šie objekti to pašreizējā stāvoklī ir pieejami tūlītējai pārdošanai un pakļauti tikai parastiem šādu objektu pārdošanas nosacījumiem;</t>
  </si>
  <si>
    <t>2) to pārdošana ir ticama (pamatojoties uz vadības lēmumu par šo objektu pārdošanu, ir uzsākts pārdošanas process, un ir pārliecība par tā pabeigšanu gada laikā no šā procesa uzsākšanas dienas).</t>
  </si>
  <si>
    <t xml:space="preserve">Pārskata gada uzņēmumu ienākuma nodokļa izmaksas ir iekļautas finanšu pārskatā, pamatojoties uz </t>
  </si>
  <si>
    <t>vadības saskaņā ar Latvijas Republikas nodokļu likumdošanu veiktajiem aprēķiniem.</t>
  </si>
  <si>
    <t>Saistītās puses</t>
  </si>
  <si>
    <t xml:space="preserve">Par saistītajām pusēm tiek uzskatīti Uzņēmuma dalībnieki, Valdes locekļi, viņu tuvi ģimenes locekļi un </t>
  </si>
  <si>
    <t>uzņēmumi, kuros minētajām personām ir kontrole vai būtiska ietekme.</t>
  </si>
  <si>
    <t xml:space="preserve">Uzkrājumi </t>
  </si>
  <si>
    <t>Uzkrājumi ir paredzēti, lai segtu noteikta veida saistības, kuras attiecas uz pārskata gadu vai iepriekšējiem gadiem un gada pārskata sastādīšanas laikā ir paredzamas vai zināmas, bet kuru apjoms vai konkrētu saistību rašanās vai segšanas datums nav skaidri zināms</t>
  </si>
  <si>
    <t>Uzkrātas saistības</t>
  </si>
  <si>
    <t xml:space="preserve">Bilances postenī "Uzkrātas saistības" norāda skaidri zināmās summas pret preču piegātājiem un </t>
  </si>
  <si>
    <t>pakalpojumu sniedzējiem par pārskata gadā saņemtajām precēm vai pakalpojumiem, par kuriem piegādes, pirkuma vai līguma nosacijumu vai citu iemeslu dēļ bilances datumā vēl nav saņemts maksāšanai paredzēts attiecīgs attaisnojuma dokuments (rēķins).</t>
  </si>
  <si>
    <t>Ilgtermiņa ieguldījumu pārvērtēšanas rezerve</t>
  </si>
  <si>
    <t>Ja pamatlīdzekļa bilances vērtību pārvērtēšanas dēļ palielina, šādas pārvērtēšanas dēļ radušos vērtības pieaugumu iegrāmato pašu kapitāla postenī "Ilgtermiņa ieguldījumu pārvērtēšanas rezerve". Ja pārvērtēšanas dēļ radies vērtības pieaugums kompensē tā paša pamatlīdzekļa pārvērtēšanas samazinājumu, kas iepriekšējos pārskata periodos atzīts par izmaksām peļņas vai zaudējumu aprēķinā, tad pārvērtēšanas dēļ radušais vērtības pieaugumu atzīst par ieņēmumiem pārskata perioda peļņas vai zaudējumu aprēķinā.</t>
  </si>
  <si>
    <t>Ja pamatlīdzekļa bilances vērtību pārvērtēšanas dēļ samazina, samazinājumu atzīst par izmaksām pārskata perioda peļņas vai zaudējumu aprēķinā. Ja samazinājums nepārsniedz tā paša pamatlīdzekļa vērtības pieaugumu, kas iepriekšējos periodos atzīts postenī "Ilgtermiņa ieguldījumu pārvērtēšanas rezerve", tad vērtības samazinājumu atskaita no posteņa "Ilgtermiņa ieguldījumu pārvērtēšanas rezerve".</t>
  </si>
  <si>
    <t xml:space="preserve"> Sabiedrība uz pārvērtēto pamatlīdzekli attiecināmu pārvērtēšanas rezervi turpmāk samazina vienlaikus ar ša pamatlidzekļa ikgadējā nolietojuma aprēķināšanu, tad minētās rezerves atlikumu samazinā, to pakāpeniski iekļaujot ieņēmumos peļņas vai zaudējumu aprēķinā ša pamatlīdzekļa atlikušajā lietderīgās lietošanas laikā. Pārertēšanas rezerves samazinājumu ietver peļņas vai zaudejumu aprēķinā ka ieņēmumus tajā pārskata gadā, kurā šāds samazinājums veikts.</t>
  </si>
  <si>
    <t>Nekustamā  īpašuma objektu vērtību atbilstoši zemākai vai augstākai vērtībai var noteikt sertificēts nekustamā īpašuma vērtētājs.</t>
  </si>
  <si>
    <t>Ilgtermiņa ieguldījumu pārvērtēšanas rezervi nedrīkst izmaksāt, sadalīt dividendēs vai izlietot zaudējumu segšanai, pamatkapitāla palielināšanai, citu rezervju veidošanai vai citiem mērķiem.</t>
  </si>
  <si>
    <t>Nākamo periodu ieņēmumi.</t>
  </si>
  <si>
    <t>Bilances postenī "Nākamo periodu ieņēmumi" norādīto saņemtās finanšu palīdzības iekļauj attiecīgo pārskata gadu ieņēmumos:</t>
  </si>
  <si>
    <t>1. Ja saņemtā finanšu palīdzība pilnībā sedz tikai daļu no minētā objekta vērtības,-atbilstoši tām šā objekta kārtējā gada nolietojuma un vērtības norākstījumu summām;</t>
  </si>
  <si>
    <t>2.Ja saņemtā  finanšu palīdzība  sedz tikai daļu no minētā objekta vēribas,- atbilstoši tām šā objekta kārtējā gada nolietojuma un vērtības norakstījumu summu daļām, kuras attiecas uz saņemto finanšu palīdzību.</t>
  </si>
  <si>
    <t>Ieņēmumu atzīšana</t>
  </si>
  <si>
    <t xml:space="preserve"> Ieņēmumos iekļauj  parastā  darbībā  gūtos  saimnieciskos  labumus, kurus saņēmis vai saņems pats </t>
  </si>
  <si>
    <t>uzņēmums</t>
  </si>
  <si>
    <t>Ieņēmumus no preču pārdošanas atzīst  tad, ja ir ievēroti visi  šādi nosacījumi:</t>
  </si>
  <si>
    <t xml:space="preserve">1. uzņēmums ir nodevis  pircējam nozīmīgus īpašuma  tiesībām uz precēm raksturīgos riskus un </t>
  </si>
  <si>
    <t>atlīdzības;</t>
  </si>
  <si>
    <t>2. uzņēmums nepatur turpmākās ar īpašuma tiesībām  saistītās pārvaldīšanas tiesības un reālu kontroli</t>
  </si>
  <si>
    <t xml:space="preserve"> pār  precēm;</t>
  </si>
  <si>
    <t>3. var ticami novērtēt ieņēmumu summu;</t>
  </si>
  <si>
    <t>4. ir  ticams,  ka  uzņēmums saņems  ar  darījumu  saistītos saimnieciskos labumus;</t>
  </si>
  <si>
    <t>5. var ticami  novērtēt izmaksas, kas  radušās vai  radīsies saistībā ar darījumu</t>
  </si>
  <si>
    <r>
      <t>Pakalpojumu sniegšanas darījuma rezultātu</t>
    </r>
    <r>
      <rPr>
        <sz val="10"/>
        <rFont val="Arial"/>
        <family val="2"/>
        <charset val="204"/>
      </rPr>
      <t xml:space="preserve">,  ar šo  darījumu  saistītos  ieņēmumus  atzīst,  ņemot  vērā  </t>
    </r>
  </si>
  <si>
    <t>to,   kādā pakalpojumu sniegšanas izpildes pakāpē darījums ir bilances  datumā.</t>
  </si>
  <si>
    <t>Pakalpojumu sniegšanas darījuma iznākumu var ticami aplēst, ja  tiek ievēroti visi šādi nosacījumi:</t>
  </si>
  <si>
    <t>1. Var ticami novērtēt ieņēmumu summu;</t>
  </si>
  <si>
    <t>2. Ir  ticams,  ka  uzņēmums saņems  ar  darījumu  saistītos saimnieciskos labumus</t>
  </si>
  <si>
    <t>3. Var  ticami  novērtēt,  kāds  ir  pakalpojumu  sniegšanas izpildes apjoms procentos bilances datumā;</t>
  </si>
  <si>
    <t xml:space="preserve">4. Var ticami novērtēt esošās darījuma izmaksas un izmaksas, kas būs nepieciešamas darījuma </t>
  </si>
  <si>
    <t>pabeigšanai.</t>
  </si>
  <si>
    <r>
      <t xml:space="preserve">Ieņēmumus, kas rodas, ja  citas personas  lieto uzņēmuma aktīvus </t>
    </r>
    <r>
      <rPr>
        <sz val="10"/>
        <rFont val="Arial"/>
        <family val="2"/>
        <charset val="204"/>
      </rPr>
      <t xml:space="preserve"> un tādēļ  saņem  procentus,  autoratlīdzības  vai  dividendes,  atzīst,  ja:</t>
    </r>
  </si>
  <si>
    <t>1. Ir  ticams,  ka  uzņēmums saņems  ar  darījumu  saistītos saimnieciskos labumus;</t>
  </si>
  <si>
    <t>Izdevumi.</t>
  </si>
  <si>
    <t>Postenī "Pārdotās produkcijas ražošanas pašizmaksa, pārdoto preču vai sniegto pakalpojumu iegādes izmaksas" norāda neto apgrozījuma gūšanai pārdoto preču iegādes izmaksas un pārdotās produkcijas</t>
  </si>
  <si>
    <t>vai sniegto pakalpojumu ražošanas pašizmaksu.</t>
  </si>
  <si>
    <t>Posteņos"Pārdošanas izmaksas" un "Administrācijas izmaksas" iekļauj attiecīgo daļu no personāla izmaksām, materiālu izmaksām, pamatlīdzekļu un nemateriālo ieguldījumu vērtības samazinājuma</t>
  </si>
  <si>
    <t>korekcijām un pārējām saimnieciskās darbības izmaksām, kuras attiecas uz pārskata gadu.</t>
  </si>
  <si>
    <t>Postenī "Pārdošanas izmaksas" norāda to daļu no izmaksām, kuras radušās produkcijas vai preču pārdošanas, tramsportēšanas vai uzglabāšanas procesā vai kuras nepieciešanas, lai veicinātu preču un pakalpojumu pārdošanu.</t>
  </si>
  <si>
    <t>Postenī "Administrācijas izmaksas" norāda to daļu no izmaksām, kuras radušās pārskata gadā uzņēmuma</t>
  </si>
  <si>
    <t>vadīšanas, kontroles un administrēšanas procesā.</t>
  </si>
  <si>
    <t>Postenī "Pārējās saimnieciskās darbības izmaksas" iekļauj sabiedrības saimnieciskās darbības izmaksas, kas nav norādītas citos peļņas va zaudējumu aprēķina posteņas un kas ir radušās saimnieciskās darbības</t>
  </si>
  <si>
    <t>rezultātā vai ir ar to saistības, vai izriet tieši no tas (piemēram, radušos zaudējumus no ilgtermiņa ieguldījumu objektu atsavināšanas vai no ārvalstu kursu svārstībam).</t>
  </si>
  <si>
    <t>2017.gada 31.decembri</t>
  </si>
  <si>
    <t>Atlikums 31.12.2017.</t>
  </si>
  <si>
    <t>Ieņēmumi no atkritumu savākšanas</t>
  </si>
  <si>
    <t>Poligona slēgšanas un rekultivācijas izmaksas</t>
  </si>
  <si>
    <t>Pārējie kreditori</t>
  </si>
  <si>
    <t>II. Pamatlīdzekļi:</t>
  </si>
  <si>
    <t>I. Nemateriālie ieguldījumi</t>
  </si>
  <si>
    <t>VADĪBAS ZIŅOJUMS</t>
  </si>
  <si>
    <t>Darbības veidi</t>
  </si>
  <si>
    <t>NACE 2 kods</t>
  </si>
  <si>
    <t>Sabiedrības darbības apraksts pārskata gadā</t>
  </si>
  <si>
    <t>Pārskata gada pabeigts ar sekojošiem radītājiem:</t>
  </si>
  <si>
    <t>NOVIRZE</t>
  </si>
  <si>
    <t>%</t>
  </si>
  <si>
    <t>Pārdotās produkcijas ražošanas izmaksas</t>
  </si>
  <si>
    <t>Peļņa vai zaudējumi pirms nodokļiem</t>
  </si>
  <si>
    <t>1. Ilgtermiņa ieguldījumi</t>
  </si>
  <si>
    <t>2. Apgrozāmie līdzekļi</t>
  </si>
  <si>
    <t xml:space="preserve">   2.1. Krājumi</t>
  </si>
  <si>
    <t xml:space="preserve">   2.2. Debitori</t>
  </si>
  <si>
    <t xml:space="preserve">   2.3. Naudas līdzekļi</t>
  </si>
  <si>
    <t>Kopā aktīvs</t>
  </si>
  <si>
    <t>1. Pašu kapitāls</t>
  </si>
  <si>
    <t>3. Ilgtermiņa parādi</t>
  </si>
  <si>
    <t>4. Īstermiņa parādi</t>
  </si>
  <si>
    <t>Kopā pasīvs</t>
  </si>
  <si>
    <t>Darbības finanšu radītāji:</t>
  </si>
  <si>
    <t>Pārskata</t>
  </si>
  <si>
    <t>Iepriekšējais</t>
  </si>
  <si>
    <t>Izmaiņas</t>
  </si>
  <si>
    <t>periods</t>
  </si>
  <si>
    <t>Gada pārskats būs apstiprināts dalībnieku sapulcē 2018. gada 20. martā</t>
  </si>
  <si>
    <t>no 01.01.2018. līdz 31.12.2018.</t>
  </si>
  <si>
    <t>UZ 31.12.2018.</t>
  </si>
  <si>
    <t>UN 31.12.2017.</t>
  </si>
  <si>
    <t>31.12.2018. un 31.12.2017. (klasificēta  pēc izdevumu funkcijas)</t>
  </si>
  <si>
    <t>Interneta mājas lapa uzturēšana</t>
  </si>
  <si>
    <t>līdzekļu vērtību norakstīšana</t>
  </si>
  <si>
    <t>Izgāztuves
rekultivācija</t>
  </si>
  <si>
    <t>ATLIKUSĪ VĒRTĪBA</t>
  </si>
  <si>
    <t>Pircēju un pasūtitāju parādu uzskaites vērtība</t>
  </si>
  <si>
    <t>Pārmaksātais UIN</t>
  </si>
  <si>
    <t>t.sk.: 1 kārtas objekts</t>
  </si>
  <si>
    <t>2. kārtas objekts</t>
  </si>
  <si>
    <t xml:space="preserve">Pārdoto apgrozījumu </t>
  </si>
  <si>
    <t>Izdevumi ar atkritumu poligonu apsaimniekošanu pēc tā slēgšanas</t>
  </si>
  <si>
    <t>Izdevumi saistītie ar ottreizējās produkcijas izmantošanu</t>
  </si>
  <si>
    <t>Ieņēmumi no infrastruktūras izmantošanas</t>
  </si>
  <si>
    <t>Ieņēmumi no pamatlīdzekļu pārdošanas</t>
  </si>
  <si>
    <t>Saņemtā soda nauda</t>
  </si>
  <si>
    <t xml:space="preserve">Saņemtā summa </t>
  </si>
  <si>
    <t>Uzņem.viegl.transportlīdz.nodokl.</t>
  </si>
  <si>
    <t>Sabiedrībai nav informācijas par nelabvēlīgiem vai labvēlīgiem notikumiem, kas neattiecas uz pārskata gadu, bet var būtiski ietekmēt gada pārskata lietotāju novērtējumu attiecībā uz sabiedrības līdzekļiem, saistībām, finansiālo stāvokli, peļņu vai zaudējumiem vai lēmumu pieņemšanu nākotnē.</t>
  </si>
  <si>
    <t>Gada pārskata periods ir 12 meneši no 01.01.2018. līdz 31.12.2018.</t>
  </si>
  <si>
    <t>Я заменил период на 2018-й год.</t>
  </si>
  <si>
    <t>2018.gada 31.decembri</t>
  </si>
  <si>
    <t>Atlikums uz 31.12. 2017.</t>
  </si>
  <si>
    <t>Atlikums uz 31.12.2018.</t>
  </si>
  <si>
    <t>Atlikums 31.12. 2017.</t>
  </si>
  <si>
    <t>Atlikums 31.12.2018.</t>
  </si>
  <si>
    <t>PVN pārmaksātais</t>
  </si>
  <si>
    <t>Atlikums uz 31.12.18</t>
  </si>
  <si>
    <t>Par finanšu pārskata gadu no 2018 gada 1.janvāra līdz 2017. gada 31.decembrim neto apgrozījums sastāda 3019043 EUR . Salīdzinot ar iepriekšējā gada rādītājiem, pārskata gada neto apgrozījums palielinājies par 980966 EUR . 2018. gadā ir gūta peļņa 531028 EUR apmērā. Darbinieku skaits  - 75 cilvēki. 2019.gadā sabiedrība plāno palielināt neto apgrozījumu.</t>
  </si>
  <si>
    <t>2019.gada 27. februārī</t>
  </si>
  <si>
    <t xml:space="preserve">Uzņēmuma darbības veids ir atkritumu apglabāšana, atkritumu savākšana, apstrāde un izvietošana; materiālu pārstrāde  </t>
  </si>
  <si>
    <t>38.11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</si>
</sst>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_);_(@_)"/>
    <numFmt numFmtId="165" formatCode="0.0"/>
    <numFmt numFmtId="166" formatCode="dd/mm/yyyy\ "/>
    <numFmt numFmtId="167" formatCode="_-* #,##0_-;\-* #,##0_-;_-* &quot;-&quot;??_-;_-@_-"/>
  </numFmts>
  <fonts count="133" x14ac:knownFonts="1">
    <font>
      <sz val="10"/>
      <name val="Arial"/>
      <family val="2"/>
    </font>
    <font>
      <sz val="10"/>
      <name val="Arial"/>
      <family val="2"/>
      <charset val="204"/>
    </font>
    <font>
      <sz val="10"/>
      <name val="Arial"/>
      <family val="2"/>
      <charset val="186"/>
    </font>
    <font>
      <b/>
      <i/>
      <sz val="20"/>
      <name val="Arial"/>
      <family val="2"/>
      <charset val="186"/>
    </font>
    <font>
      <b/>
      <sz val="10"/>
      <name val="Arial"/>
      <family val="2"/>
      <charset val="204"/>
    </font>
    <font>
      <sz val="16"/>
      <name val="Arial"/>
      <family val="2"/>
      <charset val="186"/>
    </font>
    <font>
      <sz val="20"/>
      <name val="Arial Black"/>
      <family val="2"/>
      <charset val="204"/>
    </font>
    <font>
      <b/>
      <sz val="20"/>
      <name val="Arial Black"/>
      <family val="2"/>
      <charset val="186"/>
    </font>
    <font>
      <sz val="20"/>
      <name val="Arial Black"/>
      <family val="2"/>
      <charset val="186"/>
    </font>
    <font>
      <sz val="10"/>
      <name val="Arial Black"/>
      <family val="2"/>
      <charset val="204"/>
    </font>
    <font>
      <u/>
      <sz val="14"/>
      <name val="Arial"/>
      <family val="2"/>
      <charset val="204"/>
    </font>
    <font>
      <b/>
      <u/>
      <sz val="12"/>
      <name val="Arial"/>
      <family val="2"/>
      <charset val="204"/>
    </font>
    <font>
      <b/>
      <sz val="10"/>
      <color indexed="8"/>
      <name val="Arial"/>
      <family val="2"/>
      <charset val="204"/>
    </font>
    <font>
      <b/>
      <u/>
      <sz val="10"/>
      <name val="Arial"/>
      <family val="2"/>
      <charset val="204"/>
    </font>
    <font>
      <b/>
      <sz val="10"/>
      <color indexed="10"/>
      <name val="Arial"/>
      <family val="2"/>
      <charset val="204"/>
    </font>
    <font>
      <sz val="10"/>
      <color indexed="10"/>
      <name val="Arial"/>
      <family val="2"/>
      <charset val="204"/>
    </font>
    <font>
      <u/>
      <sz val="14"/>
      <color indexed="12"/>
      <name val="Arial"/>
      <family val="2"/>
      <charset val="204"/>
    </font>
    <font>
      <sz val="10"/>
      <color indexed="12"/>
      <name val="Arial"/>
      <family val="2"/>
      <charset val="204"/>
    </font>
    <font>
      <b/>
      <sz val="11"/>
      <name val="Arial"/>
      <family val="2"/>
      <charset val="204"/>
    </font>
    <font>
      <b/>
      <sz val="9"/>
      <name val="Arial"/>
      <family val="2"/>
      <charset val="204"/>
    </font>
    <font>
      <sz val="12"/>
      <name val="Arial"/>
      <family val="2"/>
      <charset val="204"/>
    </font>
    <font>
      <sz val="11"/>
      <name val="Arial"/>
      <family val="2"/>
      <charset val="204"/>
    </font>
    <font>
      <i/>
      <sz val="11"/>
      <name val="Arial"/>
      <family val="2"/>
      <charset val="204"/>
    </font>
    <font>
      <sz val="9"/>
      <name val="Arial"/>
      <family val="2"/>
      <charset val="204"/>
    </font>
    <font>
      <i/>
      <sz val="10"/>
      <name val="Arial"/>
      <family val="2"/>
      <charset val="204"/>
    </font>
    <font>
      <b/>
      <sz val="10"/>
      <color indexed="12"/>
      <name val="Arial"/>
      <family val="2"/>
      <charset val="204"/>
    </font>
    <font>
      <sz val="8"/>
      <name val="Arial"/>
      <family val="2"/>
      <charset val="204"/>
    </font>
    <font>
      <b/>
      <sz val="8"/>
      <color indexed="12"/>
      <name val="Arial"/>
      <family val="2"/>
      <charset val="204"/>
    </font>
    <font>
      <sz val="10"/>
      <color indexed="8"/>
      <name val="Arial"/>
      <family val="2"/>
      <charset val="204"/>
    </font>
    <font>
      <b/>
      <sz val="8"/>
      <name val="Arial"/>
      <family val="2"/>
      <charset val="204"/>
    </font>
    <font>
      <sz val="8"/>
      <color indexed="8"/>
      <name val="Arial"/>
      <family val="2"/>
      <charset val="204"/>
    </font>
    <font>
      <sz val="8"/>
      <color indexed="10"/>
      <name val="Arial"/>
      <family val="2"/>
      <charset val="204"/>
    </font>
    <font>
      <b/>
      <i/>
      <sz val="8"/>
      <color indexed="10"/>
      <name val="Arial"/>
      <family val="2"/>
      <charset val="204"/>
    </font>
    <font>
      <sz val="7"/>
      <name val="Arial"/>
      <family val="2"/>
      <charset val="204"/>
    </font>
    <font>
      <b/>
      <u/>
      <sz val="12"/>
      <color indexed="12"/>
      <name val="Arial"/>
      <family val="2"/>
      <charset val="204"/>
    </font>
    <font>
      <b/>
      <sz val="12"/>
      <name val="Arial"/>
      <family val="2"/>
      <charset val="204"/>
    </font>
    <font>
      <sz val="12"/>
      <name val="Arial"/>
      <family val="2"/>
      <charset val="186"/>
    </font>
    <font>
      <b/>
      <u/>
      <sz val="12"/>
      <name val="Arial"/>
      <family val="2"/>
      <charset val="186"/>
    </font>
    <font>
      <b/>
      <u/>
      <sz val="8"/>
      <name val="Arial"/>
      <family val="2"/>
      <charset val="204"/>
    </font>
    <font>
      <b/>
      <sz val="7"/>
      <name val="Arial"/>
      <family val="2"/>
      <charset val="204"/>
    </font>
    <font>
      <b/>
      <sz val="12"/>
      <name val="Arial"/>
      <family val="2"/>
      <charset val="186"/>
    </font>
    <font>
      <u/>
      <sz val="12.5"/>
      <color indexed="12"/>
      <name val="Arial"/>
      <family val="2"/>
      <charset val="186"/>
    </font>
    <font>
      <sz val="10"/>
      <color indexed="8"/>
      <name val="Times New Roman"/>
      <family val="1"/>
      <charset val="204"/>
    </font>
    <font>
      <sz val="11"/>
      <name val="Arial"/>
      <family val="2"/>
      <charset val="186"/>
    </font>
    <font>
      <sz val="12"/>
      <color indexed="8"/>
      <name val="Arial"/>
      <family val="2"/>
      <charset val="186"/>
    </font>
    <font>
      <b/>
      <sz val="11"/>
      <name val="Arial"/>
      <family val="2"/>
      <charset val="186"/>
    </font>
    <font>
      <sz val="12"/>
      <color indexed="10"/>
      <name val="Arial"/>
      <family val="2"/>
      <charset val="186"/>
    </font>
    <font>
      <u/>
      <sz val="9"/>
      <name val="Arial"/>
      <family val="2"/>
      <charset val="204"/>
    </font>
    <font>
      <b/>
      <sz val="10"/>
      <name val="Arial"/>
      <family val="2"/>
      <charset val="186"/>
    </font>
    <font>
      <sz val="9"/>
      <color indexed="8"/>
      <name val="Arial"/>
      <family val="2"/>
      <charset val="204"/>
    </font>
    <font>
      <b/>
      <i/>
      <sz val="10"/>
      <color indexed="10"/>
      <name val="Arial"/>
      <family val="2"/>
      <charset val="204"/>
    </font>
    <font>
      <sz val="9"/>
      <name val="Arial"/>
      <family val="2"/>
      <charset val="186"/>
    </font>
    <font>
      <sz val="10"/>
      <color indexed="10"/>
      <name val="Arial"/>
      <family val="2"/>
      <charset val="186"/>
    </font>
    <font>
      <b/>
      <u/>
      <sz val="10"/>
      <name val="Arial"/>
      <family val="2"/>
      <charset val="186"/>
    </font>
    <font>
      <u/>
      <sz val="12.5"/>
      <color indexed="10"/>
      <name val="Arial"/>
      <family val="2"/>
      <charset val="186"/>
    </font>
    <font>
      <sz val="9"/>
      <color indexed="8"/>
      <name val="Times New Roman"/>
      <family val="1"/>
      <charset val="204"/>
    </font>
    <font>
      <b/>
      <sz val="10"/>
      <color indexed="10"/>
      <name val="Arial"/>
      <family val="2"/>
      <charset val="186"/>
    </font>
    <font>
      <u/>
      <sz val="9"/>
      <name val="Arial"/>
      <family val="2"/>
      <charset val="186"/>
    </font>
    <font>
      <b/>
      <sz val="9"/>
      <name val="Arial"/>
      <family val="2"/>
      <charset val="186"/>
    </font>
    <font>
      <sz val="10"/>
      <color indexed="12"/>
      <name val="Arial"/>
      <family val="2"/>
      <charset val="186"/>
    </font>
    <font>
      <b/>
      <sz val="12"/>
      <color indexed="10"/>
      <name val="Arial"/>
      <family val="2"/>
      <charset val="204"/>
    </font>
    <font>
      <b/>
      <sz val="10"/>
      <color indexed="8"/>
      <name val="Times New Roman"/>
      <family val="1"/>
      <charset val="204"/>
    </font>
    <font>
      <u/>
      <sz val="10"/>
      <color indexed="10"/>
      <name val="Arial"/>
      <family val="2"/>
      <charset val="204"/>
    </font>
    <font>
      <b/>
      <i/>
      <sz val="10"/>
      <name val="Arial"/>
      <family val="2"/>
      <charset val="204"/>
    </font>
    <font>
      <b/>
      <i/>
      <sz val="10"/>
      <color indexed="8"/>
      <name val="Arial"/>
      <family val="2"/>
      <charset val="204"/>
    </font>
    <font>
      <sz val="10"/>
      <color indexed="57"/>
      <name val="Arial"/>
      <family val="2"/>
      <charset val="204"/>
    </font>
    <font>
      <b/>
      <sz val="10"/>
      <color indexed="57"/>
      <name val="Arial"/>
      <family val="2"/>
      <charset val="204"/>
    </font>
    <font>
      <i/>
      <sz val="9"/>
      <name val="Arial"/>
      <family val="2"/>
      <charset val="204"/>
    </font>
    <font>
      <b/>
      <sz val="9"/>
      <color indexed="10"/>
      <name val="Arial"/>
      <family val="2"/>
      <charset val="204"/>
    </font>
    <font>
      <b/>
      <i/>
      <sz val="9"/>
      <name val="Arial"/>
      <family val="2"/>
      <charset val="204"/>
    </font>
    <font>
      <b/>
      <i/>
      <sz val="8"/>
      <name val="Arial"/>
      <family val="2"/>
      <charset val="204"/>
    </font>
    <font>
      <b/>
      <u/>
      <sz val="10"/>
      <color indexed="10"/>
      <name val="Arial"/>
      <family val="2"/>
      <charset val="204"/>
    </font>
    <font>
      <b/>
      <sz val="10"/>
      <color indexed="10"/>
      <name val="Tahoma"/>
      <family val="2"/>
      <charset val="186"/>
    </font>
    <font>
      <b/>
      <i/>
      <sz val="12"/>
      <name val="Arial"/>
      <family val="2"/>
      <charset val="204"/>
    </font>
    <font>
      <b/>
      <i/>
      <sz val="11"/>
      <name val="Arial"/>
      <family val="2"/>
      <charset val="204"/>
    </font>
    <font>
      <b/>
      <sz val="10"/>
      <name val="Arial"/>
      <family val="2"/>
    </font>
    <font>
      <b/>
      <u/>
      <sz val="9"/>
      <name val="Arial"/>
      <family val="2"/>
      <charset val="186"/>
    </font>
    <font>
      <b/>
      <u/>
      <sz val="9"/>
      <color indexed="8"/>
      <name val="Arial"/>
      <family val="2"/>
      <charset val="186"/>
    </font>
    <font>
      <b/>
      <sz val="9"/>
      <color indexed="8"/>
      <name val="Arial"/>
      <family val="2"/>
      <charset val="186"/>
    </font>
    <font>
      <i/>
      <sz val="10"/>
      <name val="Arial"/>
      <family val="2"/>
      <charset val="186"/>
    </font>
    <font>
      <b/>
      <sz val="16"/>
      <name val="Arial"/>
      <family val="2"/>
      <charset val="204"/>
    </font>
    <font>
      <sz val="11"/>
      <color indexed="8"/>
      <name val="Arial"/>
      <family val="2"/>
      <charset val="204"/>
    </font>
    <font>
      <b/>
      <i/>
      <u/>
      <sz val="10"/>
      <name val="Arial"/>
      <family val="2"/>
      <charset val="204"/>
    </font>
    <font>
      <sz val="10"/>
      <name val="Arial"/>
      <family val="2"/>
      <charset val="204"/>
    </font>
    <font>
      <b/>
      <sz val="10"/>
      <name val="Arial"/>
      <family val="2"/>
      <charset val="204"/>
    </font>
    <font>
      <b/>
      <sz val="10"/>
      <color indexed="10"/>
      <name val="Arial"/>
      <family val="2"/>
      <charset val="204"/>
    </font>
    <font>
      <b/>
      <sz val="10"/>
      <name val="Arial"/>
      <family val="2"/>
      <charset val="186"/>
    </font>
    <font>
      <i/>
      <sz val="9"/>
      <name val="Arial"/>
      <family val="2"/>
      <charset val="204"/>
    </font>
    <font>
      <b/>
      <i/>
      <sz val="9"/>
      <name val="Arial"/>
      <family val="2"/>
      <charset val="204"/>
    </font>
    <font>
      <b/>
      <sz val="9"/>
      <name val="Arial"/>
      <family val="2"/>
      <charset val="204"/>
    </font>
    <font>
      <b/>
      <i/>
      <sz val="9"/>
      <color indexed="10"/>
      <name val="Arial"/>
      <family val="2"/>
      <charset val="204"/>
    </font>
    <font>
      <sz val="10"/>
      <name val="Arial"/>
      <family val="2"/>
      <charset val="186"/>
    </font>
    <font>
      <sz val="10"/>
      <color indexed="57"/>
      <name val="Arial"/>
      <family val="2"/>
      <charset val="204"/>
    </font>
    <font>
      <b/>
      <sz val="10"/>
      <color indexed="57"/>
      <name val="Arial"/>
      <family val="2"/>
      <charset val="204"/>
    </font>
    <font>
      <b/>
      <sz val="10"/>
      <color indexed="8"/>
      <name val="Arial"/>
      <family val="2"/>
      <charset val="204"/>
    </font>
    <font>
      <sz val="9"/>
      <name val="Arial"/>
      <family val="2"/>
      <charset val="204"/>
    </font>
    <font>
      <b/>
      <sz val="9"/>
      <name val="Arial"/>
      <family val="2"/>
      <charset val="186"/>
    </font>
    <font>
      <b/>
      <sz val="9"/>
      <color indexed="10"/>
      <name val="Arial"/>
      <family val="2"/>
      <charset val="204"/>
    </font>
    <font>
      <sz val="10"/>
      <color indexed="10"/>
      <name val="Arial"/>
      <family val="2"/>
      <charset val="204"/>
    </font>
    <font>
      <sz val="10"/>
      <name val="Tahoma"/>
      <family val="2"/>
      <charset val="186"/>
    </font>
    <font>
      <b/>
      <sz val="8"/>
      <name val="Arial"/>
      <family val="2"/>
      <charset val="204"/>
    </font>
    <font>
      <sz val="10"/>
      <color indexed="8"/>
      <name val="Arial"/>
      <family val="2"/>
      <charset val="204"/>
    </font>
    <font>
      <sz val="10"/>
      <color indexed="12"/>
      <name val="Arial"/>
      <family val="2"/>
      <charset val="204"/>
    </font>
    <font>
      <sz val="9"/>
      <name val="Arial"/>
      <family val="2"/>
      <charset val="186"/>
    </font>
    <font>
      <sz val="11"/>
      <color indexed="8"/>
      <name val="Arial"/>
      <family val="2"/>
      <charset val="204"/>
    </font>
    <font>
      <b/>
      <i/>
      <sz val="12"/>
      <name val="Arial"/>
      <family val="2"/>
      <charset val="204"/>
    </font>
    <font>
      <b/>
      <i/>
      <sz val="10"/>
      <name val="Arial"/>
      <family val="2"/>
      <charset val="204"/>
    </font>
    <font>
      <b/>
      <u/>
      <sz val="12"/>
      <name val="Arial"/>
      <family val="2"/>
      <charset val="204"/>
    </font>
    <font>
      <u/>
      <sz val="10"/>
      <name val="Arial"/>
      <family val="2"/>
      <charset val="204"/>
    </font>
    <font>
      <sz val="10"/>
      <name val="Arial"/>
      <family val="2"/>
      <charset val="204"/>
    </font>
    <font>
      <b/>
      <sz val="10"/>
      <name val="Arial"/>
      <family val="2"/>
      <charset val="204"/>
    </font>
    <font>
      <b/>
      <sz val="10"/>
      <color indexed="10"/>
      <name val="Arial"/>
      <family val="2"/>
      <charset val="204"/>
    </font>
    <font>
      <sz val="10"/>
      <color indexed="8"/>
      <name val="Arial"/>
      <family val="2"/>
      <charset val="204"/>
    </font>
    <font>
      <sz val="10"/>
      <name val="Arial"/>
      <family val="2"/>
      <charset val="186"/>
    </font>
    <font>
      <sz val="10"/>
      <color indexed="8"/>
      <name val="Arial"/>
      <family val="2"/>
      <charset val="186"/>
    </font>
    <font>
      <b/>
      <sz val="10"/>
      <color indexed="8"/>
      <name val="Arial"/>
      <family val="2"/>
      <charset val="204"/>
    </font>
    <font>
      <b/>
      <i/>
      <sz val="10"/>
      <color indexed="10"/>
      <name val="Arial"/>
      <family val="2"/>
      <charset val="204"/>
    </font>
    <font>
      <sz val="10"/>
      <color indexed="10"/>
      <name val="Arial"/>
      <family val="2"/>
      <charset val="204"/>
    </font>
    <font>
      <b/>
      <i/>
      <sz val="10"/>
      <name val="Arial"/>
      <family val="2"/>
      <charset val="204"/>
    </font>
    <font>
      <b/>
      <i/>
      <sz val="10"/>
      <color indexed="8"/>
      <name val="Arial"/>
      <family val="2"/>
      <charset val="204"/>
    </font>
    <font>
      <sz val="10"/>
      <name val="Arial"/>
      <family val="2"/>
    </font>
    <font>
      <u/>
      <sz val="11"/>
      <name val="Arial"/>
      <family val="2"/>
      <charset val="204"/>
    </font>
    <font>
      <b/>
      <u/>
      <sz val="10"/>
      <color indexed="12"/>
      <name val="Arial"/>
      <family val="2"/>
      <charset val="204"/>
    </font>
    <font>
      <sz val="10"/>
      <color indexed="48"/>
      <name val="Arial"/>
      <family val="2"/>
      <charset val="204"/>
    </font>
    <font>
      <b/>
      <sz val="10"/>
      <color indexed="48"/>
      <name val="Arial"/>
      <family val="2"/>
      <charset val="204"/>
    </font>
    <font>
      <b/>
      <u/>
      <sz val="10"/>
      <color indexed="8"/>
      <name val="Arial"/>
      <family val="2"/>
      <charset val="204"/>
    </font>
    <font>
      <b/>
      <i/>
      <u/>
      <sz val="11"/>
      <name val="Arial"/>
      <family val="2"/>
      <charset val="204"/>
    </font>
    <font>
      <sz val="11"/>
      <color indexed="8"/>
      <name val="Arial"/>
      <family val="2"/>
      <charset val="186"/>
    </font>
    <font>
      <b/>
      <sz val="11"/>
      <color indexed="8"/>
      <name val="Arial"/>
      <family val="2"/>
      <charset val="186"/>
    </font>
    <font>
      <b/>
      <sz val="16"/>
      <name val="Arial"/>
      <family val="2"/>
      <charset val="186"/>
    </font>
    <font>
      <sz val="8"/>
      <name val="Arial"/>
      <family val="2"/>
    </font>
    <font>
      <b/>
      <sz val="11"/>
      <color rgb="FFFF0000"/>
      <name val="Arial"/>
      <family val="2"/>
      <charset val="186"/>
    </font>
    <font>
      <b/>
      <sz val="10"/>
      <color rgb="FFFF0000"/>
      <name val="Arial"/>
      <family val="2"/>
      <charset val="186"/>
    </font>
  </fonts>
  <fills count="6">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42"/>
        <bgColor indexed="27"/>
      </patternFill>
    </fill>
    <fill>
      <patternFill patternType="solid">
        <fgColor indexed="9"/>
        <bgColor indexed="26"/>
      </patternFill>
    </fill>
  </fills>
  <borders count="80">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double">
        <color indexed="8"/>
      </bottom>
      <diagonal/>
    </border>
    <border>
      <left/>
      <right/>
      <top style="thin">
        <color indexed="8"/>
      </top>
      <bottom style="double">
        <color indexed="8"/>
      </bottom>
      <diagonal/>
    </border>
    <border>
      <left/>
      <right/>
      <top style="double">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double">
        <color indexed="8"/>
      </top>
      <bottom style="thin">
        <color indexed="8"/>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double">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8"/>
      </right>
      <top style="thin">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style="thin">
        <color indexed="64"/>
      </top>
      <bottom style="double">
        <color indexed="64"/>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top style="thin">
        <color indexed="8"/>
      </top>
      <bottom/>
      <diagonal/>
    </border>
    <border>
      <left style="medium">
        <color indexed="8"/>
      </left>
      <right/>
      <top style="thin">
        <color indexed="8"/>
      </top>
      <bottom/>
      <diagonal/>
    </border>
    <border>
      <left style="medium">
        <color indexed="8"/>
      </left>
      <right style="medium">
        <color indexed="64"/>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medium">
        <color indexed="64"/>
      </left>
      <right style="thin">
        <color indexed="8"/>
      </right>
      <top style="double">
        <color indexed="8"/>
      </top>
      <bottom style="thin">
        <color indexed="8"/>
      </bottom>
      <diagonal/>
    </border>
    <border>
      <left/>
      <right style="medium">
        <color indexed="64"/>
      </right>
      <top style="medium">
        <color indexed="64"/>
      </top>
      <bottom/>
      <diagonal/>
    </border>
    <border>
      <left/>
      <right/>
      <top style="medium">
        <color indexed="64"/>
      </top>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medium">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medium">
        <color indexed="64"/>
      </right>
      <top style="thin">
        <color indexed="8"/>
      </top>
      <bottom style="medium">
        <color indexed="64"/>
      </bottom>
      <diagonal/>
    </border>
  </borders>
  <cellStyleXfs count="3">
    <xf numFmtId="0" fontId="0" fillId="0" borderId="0"/>
    <xf numFmtId="43" fontId="120" fillId="0" borderId="0" applyFont="0" applyFill="0" applyBorder="0" applyAlignment="0" applyProtection="0"/>
    <xf numFmtId="0" fontId="41" fillId="0" borderId="0" applyNumberFormat="0" applyFill="0" applyBorder="0" applyAlignment="0" applyProtection="0"/>
  </cellStyleXfs>
  <cellXfs count="581">
    <xf numFmtId="0" fontId="1" fillId="0" borderId="0" xfId="0" applyFont="1"/>
    <xf numFmtId="0" fontId="2" fillId="0" borderId="0" xfId="0" applyFont="1"/>
    <xf numFmtId="0" fontId="4" fillId="0" borderId="0" xfId="0" applyFont="1" applyAlignment="1">
      <alignment horizontal="center"/>
    </xf>
    <xf numFmtId="2" fontId="2" fillId="0" borderId="0" xfId="0" applyNumberFormat="1" applyFont="1"/>
    <xf numFmtId="0" fontId="5" fillId="0" borderId="0" xfId="0" applyFont="1"/>
    <xf numFmtId="0" fontId="9" fillId="0" borderId="0" xfId="0" applyFont="1"/>
    <xf numFmtId="0" fontId="11" fillId="0" borderId="0" xfId="0" applyFont="1" applyAlignment="1">
      <alignment horizontal="center"/>
    </xf>
    <xf numFmtId="0" fontId="4" fillId="0" borderId="0" xfId="0" applyFont="1"/>
    <xf numFmtId="0" fontId="12" fillId="0" borderId="0" xfId="0" applyFont="1" applyAlignment="1">
      <alignment horizontal="center"/>
    </xf>
    <xf numFmtId="0" fontId="13" fillId="0" borderId="0" xfId="0" applyFont="1"/>
    <xf numFmtId="0" fontId="14" fillId="0" borderId="0" xfId="0" applyFont="1"/>
    <xf numFmtId="0" fontId="12"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1" fillId="0" borderId="0" xfId="0" applyFont="1" applyAlignment="1">
      <alignment horizontal="center"/>
    </xf>
    <xf numFmtId="0" fontId="1" fillId="0" borderId="0" xfId="0" applyFont="1" applyAlignment="1">
      <alignment horizontal="center"/>
    </xf>
    <xf numFmtId="0" fontId="24" fillId="0" borderId="0" xfId="0" applyFont="1"/>
    <xf numFmtId="0" fontId="11" fillId="0" borderId="0" xfId="0" applyFont="1"/>
    <xf numFmtId="0" fontId="25" fillId="0" borderId="0" xfId="0" applyFont="1" applyAlignment="1">
      <alignment horizontal="center"/>
    </xf>
    <xf numFmtId="0" fontId="19" fillId="0" borderId="0" xfId="0" applyFont="1" applyAlignment="1">
      <alignment horizontal="center"/>
    </xf>
    <xf numFmtId="0" fontId="17" fillId="0" borderId="0" xfId="0" applyFont="1" applyAlignment="1">
      <alignment horizontal="center"/>
    </xf>
    <xf numFmtId="0" fontId="26" fillId="0" borderId="0" xfId="0" applyFont="1"/>
    <xf numFmtId="0" fontId="27" fillId="0" borderId="0" xfId="0" applyFont="1" applyAlignment="1">
      <alignment horizontal="center"/>
    </xf>
    <xf numFmtId="1" fontId="1" fillId="0" borderId="0" xfId="0" applyNumberFormat="1" applyFont="1" applyAlignment="1">
      <alignment horizontal="right"/>
    </xf>
    <xf numFmtId="1" fontId="28" fillId="0" borderId="0" xfId="0" applyNumberFormat="1" applyFont="1" applyAlignment="1">
      <alignment horizontal="right"/>
    </xf>
    <xf numFmtId="0" fontId="29" fillId="0" borderId="0" xfId="0" applyFont="1"/>
    <xf numFmtId="1" fontId="4" fillId="0" borderId="0" xfId="0" applyNumberFormat="1" applyFont="1" applyAlignment="1">
      <alignment horizontal="right"/>
    </xf>
    <xf numFmtId="0" fontId="4" fillId="0" borderId="0" xfId="0" applyFont="1" applyAlignment="1">
      <alignment horizontal="right"/>
    </xf>
    <xf numFmtId="0" fontId="27" fillId="0" borderId="0" xfId="0" applyFont="1" applyAlignment="1">
      <alignment horizontal="center" vertical="center"/>
    </xf>
    <xf numFmtId="0" fontId="1" fillId="0" borderId="0" xfId="0" applyFont="1" applyAlignment="1">
      <alignment horizontal="right"/>
    </xf>
    <xf numFmtId="0" fontId="30" fillId="0" borderId="0" xfId="0" applyFont="1"/>
    <xf numFmtId="0" fontId="31" fillId="0" borderId="0" xfId="0" applyFont="1"/>
    <xf numFmtId="0" fontId="15" fillId="0" borderId="0" xfId="0" applyFont="1" applyAlignment="1">
      <alignment horizontal="right"/>
    </xf>
    <xf numFmtId="1" fontId="4" fillId="0" borderId="0" xfId="0" applyNumberFormat="1" applyFont="1"/>
    <xf numFmtId="0" fontId="32" fillId="0" borderId="0" xfId="0" applyFont="1"/>
    <xf numFmtId="0" fontId="33" fillId="0" borderId="0" xfId="0" applyFont="1"/>
    <xf numFmtId="1" fontId="1" fillId="0" borderId="0" xfId="0" applyNumberFormat="1" applyFont="1"/>
    <xf numFmtId="0" fontId="34" fillId="0" borderId="0" xfId="0" applyFont="1"/>
    <xf numFmtId="0" fontId="35" fillId="0" borderId="0" xfId="0" applyFont="1"/>
    <xf numFmtId="0" fontId="27" fillId="0" borderId="0" xfId="0" applyFont="1"/>
    <xf numFmtId="0" fontId="36" fillId="0" borderId="0" xfId="0" applyFont="1"/>
    <xf numFmtId="0" fontId="37" fillId="0" borderId="0" xfId="0" applyFont="1"/>
    <xf numFmtId="0" fontId="38" fillId="0" borderId="0" xfId="0" applyFont="1"/>
    <xf numFmtId="0" fontId="39" fillId="0" borderId="0" xfId="0" applyFont="1" applyAlignment="1">
      <alignment horizontal="center"/>
    </xf>
    <xf numFmtId="0" fontId="41" fillId="0" borderId="0" xfId="2"/>
    <xf numFmtId="0" fontId="29" fillId="0" borderId="0" xfId="0" applyFont="1" applyAlignment="1">
      <alignment horizontal="center"/>
    </xf>
    <xf numFmtId="0" fontId="40" fillId="0" borderId="0" xfId="0" applyFont="1" applyAlignment="1">
      <alignment horizontal="center"/>
    </xf>
    <xf numFmtId="0" fontId="43" fillId="0" borderId="0" xfId="0" applyFont="1"/>
    <xf numFmtId="0" fontId="38" fillId="0" borderId="0" xfId="2" applyFont="1" applyAlignment="1">
      <alignment horizontal="center"/>
    </xf>
    <xf numFmtId="0" fontId="45" fillId="0" borderId="0" xfId="0" applyFont="1"/>
    <xf numFmtId="0" fontId="38" fillId="0" borderId="0" xfId="2" applyFont="1" applyAlignment="1">
      <alignment horizontal="center" vertical="center"/>
    </xf>
    <xf numFmtId="1" fontId="40" fillId="0" borderId="0" xfId="0" applyNumberFormat="1" applyFont="1" applyAlignment="1">
      <alignment horizontal="right"/>
    </xf>
    <xf numFmtId="1" fontId="40" fillId="0" borderId="0" xfId="0" applyNumberFormat="1" applyFont="1"/>
    <xf numFmtId="0" fontId="23" fillId="0" borderId="0" xfId="0" applyFont="1"/>
    <xf numFmtId="0" fontId="47" fillId="0" borderId="0" xfId="0" applyFont="1"/>
    <xf numFmtId="0" fontId="23" fillId="0" borderId="0" xfId="0" applyFont="1" applyAlignment="1">
      <alignment horizontal="center"/>
    </xf>
    <xf numFmtId="0" fontId="48" fillId="0" borderId="0" xfId="0" applyFont="1"/>
    <xf numFmtId="0" fontId="23" fillId="0" borderId="0" xfId="0" applyFont="1" applyAlignment="1">
      <alignment horizontal="center" vertical="center"/>
    </xf>
    <xf numFmtId="1" fontId="36" fillId="0" borderId="0" xfId="0" applyNumberFormat="1" applyFont="1" applyAlignment="1">
      <alignment horizontal="right"/>
    </xf>
    <xf numFmtId="0" fontId="49" fillId="0" borderId="0" xfId="0" applyFont="1" applyAlignment="1">
      <alignment horizontal="center"/>
    </xf>
    <xf numFmtId="1" fontId="36" fillId="0" borderId="0" xfId="0" applyNumberFormat="1" applyFont="1"/>
    <xf numFmtId="1" fontId="46" fillId="0" borderId="0" xfId="0" applyNumberFormat="1" applyFont="1"/>
    <xf numFmtId="0" fontId="40" fillId="0" borderId="0" xfId="0" applyFont="1"/>
    <xf numFmtId="1" fontId="44" fillId="0" borderId="0" xfId="0" applyNumberFormat="1" applyFont="1"/>
    <xf numFmtId="0" fontId="50" fillId="0" borderId="0" xfId="0" applyFont="1"/>
    <xf numFmtId="0" fontId="51" fillId="0" borderId="0" xfId="0" applyFont="1"/>
    <xf numFmtId="0" fontId="52" fillId="0" borderId="0" xfId="0" applyFont="1"/>
    <xf numFmtId="0" fontId="51" fillId="0" borderId="0" xfId="0" applyFont="1" applyAlignment="1">
      <alignment horizontal="center"/>
    </xf>
    <xf numFmtId="0" fontId="54" fillId="0" borderId="0" xfId="2" applyFont="1"/>
    <xf numFmtId="0" fontId="56" fillId="0" borderId="0" xfId="0" applyFont="1"/>
    <xf numFmtId="0" fontId="57" fillId="0" borderId="0" xfId="0" applyFont="1" applyAlignment="1">
      <alignment horizontal="center"/>
    </xf>
    <xf numFmtId="3" fontId="36" fillId="0" borderId="0" xfId="0" applyNumberFormat="1" applyFont="1"/>
    <xf numFmtId="0" fontId="58" fillId="0" borderId="0" xfId="0" applyFont="1" applyAlignment="1">
      <alignment horizontal="center"/>
    </xf>
    <xf numFmtId="1" fontId="52" fillId="0" borderId="0" xfId="0" applyNumberFormat="1" applyFont="1"/>
    <xf numFmtId="0" fontId="59" fillId="0" borderId="0" xfId="0" applyFont="1"/>
    <xf numFmtId="0" fontId="1" fillId="0" borderId="1" xfId="0" applyFont="1" applyBorder="1"/>
    <xf numFmtId="0" fontId="14" fillId="0" borderId="0" xfId="0" applyFont="1" applyAlignment="1">
      <alignment horizontal="left"/>
    </xf>
    <xf numFmtId="0" fontId="28" fillId="0" borderId="0" xfId="0" applyFont="1"/>
    <xf numFmtId="1" fontId="14" fillId="0" borderId="0" xfId="0" applyNumberFormat="1" applyFont="1" applyAlignment="1">
      <alignment horizontal="left"/>
    </xf>
    <xf numFmtId="0" fontId="63" fillId="0" borderId="0" xfId="0" applyFont="1"/>
    <xf numFmtId="0" fontId="65" fillId="0" borderId="0" xfId="0" applyFont="1"/>
    <xf numFmtId="0" fontId="67" fillId="0" borderId="1" xfId="0" applyFont="1" applyBorder="1" applyAlignment="1">
      <alignment wrapText="1"/>
    </xf>
    <xf numFmtId="0" fontId="68" fillId="0" borderId="0" xfId="0" applyFont="1" applyAlignment="1">
      <alignment horizontal="left"/>
    </xf>
    <xf numFmtId="0" fontId="13" fillId="0" borderId="0" xfId="0" applyFont="1" applyAlignment="1">
      <alignment vertical="center"/>
    </xf>
    <xf numFmtId="0" fontId="62" fillId="0" borderId="0" xfId="0" applyFont="1"/>
    <xf numFmtId="0" fontId="71" fillId="0" borderId="0" xfId="0" applyFont="1"/>
    <xf numFmtId="0" fontId="69" fillId="0" borderId="1" xfId="0" applyFont="1" applyBorder="1" applyAlignment="1">
      <alignment wrapText="1"/>
    </xf>
    <xf numFmtId="0" fontId="63" fillId="0" borderId="1" xfId="0" applyFont="1" applyBorder="1" applyAlignment="1">
      <alignment wrapText="1"/>
    </xf>
    <xf numFmtId="0" fontId="50" fillId="0" borderId="0" xfId="0" applyFont="1" applyAlignment="1">
      <alignment horizontal="left"/>
    </xf>
    <xf numFmtId="0" fontId="66" fillId="0" borderId="0" xfId="0" applyFont="1"/>
    <xf numFmtId="0" fontId="1" fillId="0" borderId="0" xfId="0" applyFont="1" applyAlignment="1">
      <alignment horizontal="left"/>
    </xf>
    <xf numFmtId="3" fontId="14" fillId="0" borderId="0" xfId="0" applyNumberFormat="1" applyFont="1" applyAlignment="1">
      <alignment horizontal="left"/>
    </xf>
    <xf numFmtId="1" fontId="4" fillId="0" borderId="2" xfId="0" applyNumberFormat="1" applyFont="1" applyBorder="1" applyAlignment="1">
      <alignment horizontal="center"/>
    </xf>
    <xf numFmtId="3" fontId="1" fillId="0" borderId="1" xfId="0" applyNumberFormat="1" applyFont="1" applyBorder="1" applyAlignment="1" applyProtection="1">
      <alignment horizontal="right" vertical="top" wrapText="1"/>
      <protection locked="0"/>
    </xf>
    <xf numFmtId="3" fontId="1" fillId="0" borderId="1" xfId="0" applyNumberFormat="1" applyFont="1" applyBorder="1" applyAlignment="1" applyProtection="1">
      <alignment horizontal="right" vertical="top"/>
      <protection locked="0"/>
    </xf>
    <xf numFmtId="3" fontId="1" fillId="0" borderId="1" xfId="0" applyNumberFormat="1" applyFont="1" applyBorder="1" applyAlignment="1" applyProtection="1">
      <alignment horizontal="right" vertical="top"/>
      <protection hidden="1"/>
    </xf>
    <xf numFmtId="164" fontId="14" fillId="0" borderId="0" xfId="0" applyNumberFormat="1" applyFont="1" applyAlignment="1">
      <alignment horizontal="left"/>
    </xf>
    <xf numFmtId="0" fontId="72" fillId="0" borderId="0" xfId="0" applyFont="1" applyAlignment="1" applyProtection="1">
      <alignment horizontal="left" vertical="center" wrapText="1"/>
      <protection locked="0"/>
    </xf>
    <xf numFmtId="3" fontId="72" fillId="0" borderId="0" xfId="0" applyNumberFormat="1" applyFont="1" applyAlignment="1" applyProtection="1">
      <alignment horizontal="left" vertical="top"/>
      <protection hidden="1"/>
    </xf>
    <xf numFmtId="3" fontId="72" fillId="0" borderId="0" xfId="0" applyNumberFormat="1" applyFont="1" applyAlignment="1" applyProtection="1">
      <alignment horizontal="left" vertical="top"/>
      <protection locked="0"/>
    </xf>
    <xf numFmtId="3" fontId="72" fillId="2" borderId="0" xfId="0" applyNumberFormat="1" applyFont="1" applyFill="1" applyAlignment="1" applyProtection="1">
      <alignment horizontal="left" vertical="top"/>
      <protection hidden="1"/>
    </xf>
    <xf numFmtId="0" fontId="53" fillId="0" borderId="0" xfId="0" applyFont="1" applyAlignment="1">
      <alignment horizontal="left"/>
    </xf>
    <xf numFmtId="1" fontId="29" fillId="0" borderId="0" xfId="0" applyNumberFormat="1" applyFont="1" applyAlignment="1">
      <alignment horizontal="center" wrapText="1"/>
    </xf>
    <xf numFmtId="1" fontId="1" fillId="0" borderId="0" xfId="0" applyNumberFormat="1" applyFont="1" applyAlignment="1">
      <alignment horizontal="center"/>
    </xf>
    <xf numFmtId="3" fontId="40" fillId="0" borderId="3" xfId="0" applyNumberFormat="1" applyFont="1" applyBorder="1" applyAlignment="1">
      <alignment horizontal="right"/>
    </xf>
    <xf numFmtId="0" fontId="26" fillId="0" borderId="0" xfId="0" applyFont="1" applyAlignment="1">
      <alignment horizontal="center"/>
    </xf>
    <xf numFmtId="0" fontId="4" fillId="0" borderId="0" xfId="0" applyFont="1" applyAlignment="1">
      <alignment horizontal="left"/>
    </xf>
    <xf numFmtId="0" fontId="73" fillId="0" borderId="0" xfId="0" applyFont="1" applyAlignment="1">
      <alignment horizontal="right"/>
    </xf>
    <xf numFmtId="0" fontId="48" fillId="0" borderId="4" xfId="0" applyFont="1" applyBorder="1" applyAlignment="1">
      <alignment horizontal="center"/>
    </xf>
    <xf numFmtId="0" fontId="48" fillId="0" borderId="5" xfId="0" applyFont="1" applyBorder="1" applyAlignment="1">
      <alignment horizontal="center"/>
    </xf>
    <xf numFmtId="0" fontId="48" fillId="0" borderId="0" xfId="0" applyFont="1" applyAlignment="1">
      <alignment horizontal="right"/>
    </xf>
    <xf numFmtId="3" fontId="20" fillId="0" borderId="0" xfId="0" applyNumberFormat="1" applyFont="1"/>
    <xf numFmtId="3" fontId="1" fillId="0" borderId="0" xfId="0" applyNumberFormat="1" applyFont="1" applyAlignment="1">
      <alignment horizontal="right"/>
    </xf>
    <xf numFmtId="3" fontId="1" fillId="0" borderId="0" xfId="0" applyNumberFormat="1" applyFont="1"/>
    <xf numFmtId="3" fontId="40" fillId="0" borderId="6" xfId="0" applyNumberFormat="1" applyFont="1" applyBorder="1"/>
    <xf numFmtId="3" fontId="40" fillId="0" borderId="0" xfId="0" applyNumberFormat="1" applyFont="1"/>
    <xf numFmtId="3" fontId="35" fillId="0" borderId="3" xfId="0" applyNumberFormat="1" applyFont="1" applyBorder="1"/>
    <xf numFmtId="3" fontId="36" fillId="0" borderId="0" xfId="0" applyNumberFormat="1" applyFont="1" applyAlignment="1">
      <alignment horizontal="right"/>
    </xf>
    <xf numFmtId="3" fontId="40" fillId="0" borderId="6" xfId="0" applyNumberFormat="1" applyFont="1" applyBorder="1" applyAlignment="1">
      <alignment horizontal="right"/>
    </xf>
    <xf numFmtId="3" fontId="40" fillId="0" borderId="0" xfId="0" applyNumberFormat="1" applyFont="1" applyAlignment="1">
      <alignment horizontal="right"/>
    </xf>
    <xf numFmtId="3" fontId="73" fillId="0" borderId="7" xfId="0" applyNumberFormat="1" applyFont="1" applyBorder="1" applyAlignment="1">
      <alignment horizontal="right"/>
    </xf>
    <xf numFmtId="0" fontId="74" fillId="0" borderId="0" xfId="0" applyFont="1"/>
    <xf numFmtId="0" fontId="70" fillId="0" borderId="0" xfId="0" applyFont="1" applyAlignment="1">
      <alignment horizontal="center"/>
    </xf>
    <xf numFmtId="1" fontId="35" fillId="0" borderId="0" xfId="0" applyNumberFormat="1" applyFont="1"/>
    <xf numFmtId="0" fontId="60" fillId="0" borderId="0" xfId="0" applyFont="1" applyAlignment="1">
      <alignment horizontal="left"/>
    </xf>
    <xf numFmtId="3" fontId="18" fillId="0" borderId="1" xfId="0" applyNumberFormat="1" applyFont="1" applyBorder="1"/>
    <xf numFmtId="3" fontId="18" fillId="0" borderId="8" xfId="0" applyNumberFormat="1" applyFont="1" applyBorder="1"/>
    <xf numFmtId="3" fontId="18" fillId="0" borderId="1" xfId="0" applyNumberFormat="1" applyFont="1" applyBorder="1" applyAlignment="1">
      <alignment wrapText="1"/>
    </xf>
    <xf numFmtId="3" fontId="21" fillId="0" borderId="1" xfId="0" applyNumberFormat="1" applyFont="1" applyBorder="1" applyAlignment="1">
      <alignment wrapText="1"/>
    </xf>
    <xf numFmtId="3" fontId="21" fillId="0" borderId="1" xfId="0" applyNumberFormat="1" applyFont="1" applyBorder="1"/>
    <xf numFmtId="0" fontId="24" fillId="0" borderId="1" xfId="0" applyFont="1" applyBorder="1" applyAlignment="1">
      <alignment wrapText="1"/>
    </xf>
    <xf numFmtId="3" fontId="4" fillId="0" borderId="6" xfId="0" applyNumberFormat="1" applyFont="1" applyBorder="1" applyAlignment="1">
      <alignment horizontal="center"/>
    </xf>
    <xf numFmtId="3" fontId="1" fillId="0" borderId="9" xfId="0" applyNumberFormat="1" applyFont="1" applyBorder="1" applyAlignment="1" applyProtection="1">
      <alignment horizontal="right" vertical="top"/>
      <protection locked="0"/>
    </xf>
    <xf numFmtId="3" fontId="1" fillId="0" borderId="10" xfId="0" applyNumberFormat="1" applyFont="1" applyBorder="1" applyAlignment="1" applyProtection="1">
      <alignment horizontal="right" vertical="top" wrapText="1"/>
      <protection locked="0"/>
    </xf>
    <xf numFmtId="3" fontId="4" fillId="0" borderId="11" xfId="0" applyNumberFormat="1" applyFont="1" applyBorder="1" applyAlignment="1" applyProtection="1">
      <alignment horizontal="right" vertical="top"/>
      <protection hidden="1"/>
    </xf>
    <xf numFmtId="3" fontId="63" fillId="0" borderId="11" xfId="0" applyNumberFormat="1" applyFont="1" applyBorder="1" applyAlignment="1" applyProtection="1">
      <alignment horizontal="right" vertical="top"/>
      <protection hidden="1"/>
    </xf>
    <xf numFmtId="3" fontId="64" fillId="0" borderId="11" xfId="0" applyNumberFormat="1" applyFont="1" applyBorder="1" applyAlignment="1" applyProtection="1">
      <alignment horizontal="right" vertical="top"/>
      <protection hidden="1"/>
    </xf>
    <xf numFmtId="3" fontId="63" fillId="0" borderId="11" xfId="0" applyNumberFormat="1" applyFont="1" applyBorder="1" applyAlignment="1" applyProtection="1">
      <alignment horizontal="right" vertical="top"/>
      <protection locked="0"/>
    </xf>
    <xf numFmtId="3" fontId="4" fillId="0" borderId="11" xfId="0" applyNumberFormat="1" applyFont="1" applyBorder="1" applyAlignment="1" applyProtection="1">
      <alignment horizontal="right" vertical="top" wrapText="1"/>
      <protection locked="0"/>
    </xf>
    <xf numFmtId="0" fontId="21" fillId="0" borderId="0" xfId="0" applyFont="1" applyAlignment="1">
      <alignment horizontal="left"/>
    </xf>
    <xf numFmtId="1" fontId="21" fillId="0" borderId="0" xfId="0" applyNumberFormat="1" applyFont="1"/>
    <xf numFmtId="0" fontId="21" fillId="0" borderId="0" xfId="0" applyFont="1" applyAlignment="1">
      <alignment wrapText="1"/>
    </xf>
    <xf numFmtId="1" fontId="48" fillId="0" borderId="0" xfId="0" applyNumberFormat="1" applyFont="1" applyAlignment="1">
      <alignment horizontal="center"/>
    </xf>
    <xf numFmtId="0" fontId="56" fillId="0" borderId="0" xfId="0" applyFont="1" applyAlignment="1">
      <alignment horizontal="left"/>
    </xf>
    <xf numFmtId="1" fontId="36" fillId="0" borderId="12" xfId="0" applyNumberFormat="1" applyFont="1" applyBorder="1"/>
    <xf numFmtId="1" fontId="40" fillId="0" borderId="13" xfId="0" applyNumberFormat="1" applyFont="1" applyBorder="1"/>
    <xf numFmtId="0" fontId="1" fillId="0" borderId="0" xfId="0" applyFont="1" applyAlignment="1">
      <alignment horizontal="left" wrapText="1"/>
    </xf>
    <xf numFmtId="1" fontId="4" fillId="0" borderId="0" xfId="0" applyNumberFormat="1" applyFont="1" applyAlignment="1">
      <alignment horizontal="center"/>
    </xf>
    <xf numFmtId="1" fontId="20" fillId="0" borderId="0" xfId="0" applyNumberFormat="1" applyFont="1"/>
    <xf numFmtId="0" fontId="1" fillId="0" borderId="14" xfId="0" applyFont="1" applyBorder="1" applyAlignment="1" applyProtection="1">
      <alignment horizontal="center" vertical="center" wrapText="1"/>
      <protection locked="0"/>
    </xf>
    <xf numFmtId="3" fontId="1" fillId="0" borderId="15" xfId="0" applyNumberFormat="1" applyFont="1" applyBorder="1" applyAlignment="1" applyProtection="1">
      <alignment horizontal="right" vertical="top" wrapText="1"/>
      <protection locked="0"/>
    </xf>
    <xf numFmtId="0" fontId="4" fillId="0" borderId="12" xfId="0" applyFont="1" applyBorder="1" applyAlignment="1">
      <alignment horizontal="center"/>
    </xf>
    <xf numFmtId="1" fontId="4" fillId="0" borderId="6" xfId="0" applyNumberFormat="1" applyFont="1" applyBorder="1" applyAlignment="1">
      <alignment horizontal="center"/>
    </xf>
    <xf numFmtId="0" fontId="75" fillId="0" borderId="12" xfId="0" applyFont="1" applyBorder="1" applyAlignment="1">
      <alignment horizontal="center"/>
    </xf>
    <xf numFmtId="0" fontId="40" fillId="0" borderId="12" xfId="0" applyFont="1" applyBorder="1" applyAlignment="1">
      <alignment horizontal="center"/>
    </xf>
    <xf numFmtId="0" fontId="40" fillId="0" borderId="13" xfId="0" applyFont="1" applyBorder="1" applyAlignment="1">
      <alignment horizontal="center"/>
    </xf>
    <xf numFmtId="0" fontId="0" fillId="0" borderId="0" xfId="0"/>
    <xf numFmtId="1" fontId="29" fillId="0" borderId="16" xfId="0" applyNumberFormat="1" applyFont="1" applyBorder="1" applyAlignment="1">
      <alignment horizontal="center" wrapText="1"/>
    </xf>
    <xf numFmtId="1" fontId="1" fillId="0" borderId="17" xfId="0" applyNumberFormat="1" applyFont="1" applyBorder="1" applyAlignment="1">
      <alignment horizontal="center"/>
    </xf>
    <xf numFmtId="1" fontId="4" fillId="0" borderId="17" xfId="0" applyNumberFormat="1" applyFont="1" applyBorder="1" applyAlignment="1">
      <alignment horizontal="center"/>
    </xf>
    <xf numFmtId="1" fontId="48" fillId="0" borderId="17" xfId="0" applyNumberFormat="1" applyFont="1" applyBorder="1" applyAlignment="1">
      <alignment horizontal="center"/>
    </xf>
    <xf numFmtId="1" fontId="48" fillId="0" borderId="18" xfId="0" applyNumberFormat="1" applyFont="1" applyBorder="1" applyAlignment="1">
      <alignment horizontal="center"/>
    </xf>
    <xf numFmtId="0" fontId="67" fillId="0" borderId="19" xfId="0" applyFont="1" applyBorder="1" applyAlignment="1">
      <alignment horizontal="center" vertical="center" wrapText="1"/>
    </xf>
    <xf numFmtId="0" fontId="67" fillId="0" borderId="16" xfId="0" applyFont="1" applyBorder="1" applyAlignment="1">
      <alignment horizontal="center" vertical="center" wrapText="1"/>
    </xf>
    <xf numFmtId="3" fontId="18" fillId="0" borderId="17" xfId="0" applyNumberFormat="1" applyFont="1" applyBorder="1"/>
    <xf numFmtId="3" fontId="18" fillId="0" borderId="20" xfId="0" applyNumberFormat="1" applyFont="1" applyBorder="1"/>
    <xf numFmtId="3" fontId="18" fillId="0" borderId="21" xfId="0" applyNumberFormat="1" applyFont="1" applyBorder="1"/>
    <xf numFmtId="3" fontId="18" fillId="0" borderId="18" xfId="0" applyNumberFormat="1" applyFont="1" applyBorder="1"/>
    <xf numFmtId="14" fontId="21" fillId="0" borderId="0" xfId="0" applyNumberFormat="1" applyFont="1"/>
    <xf numFmtId="0" fontId="4" fillId="0" borderId="3" xfId="0" applyFont="1" applyBorder="1" applyAlignment="1">
      <alignment horizontal="left"/>
    </xf>
    <xf numFmtId="0" fontId="4" fillId="0" borderId="22" xfId="0" applyFont="1" applyBorder="1" applyAlignment="1">
      <alignment horizontal="left"/>
    </xf>
    <xf numFmtId="0" fontId="2" fillId="0" borderId="23" xfId="0" applyFont="1" applyBorder="1" applyAlignment="1">
      <alignment horizontal="left"/>
    </xf>
    <xf numFmtId="0" fontId="45" fillId="0" borderId="0" xfId="0" quotePrefix="1" applyFont="1" applyAlignment="1">
      <alignment horizontal="left"/>
    </xf>
    <xf numFmtId="0" fontId="1" fillId="0" borderId="14" xfId="0" quotePrefix="1" applyFont="1" applyBorder="1" applyAlignment="1" applyProtection="1">
      <alignment horizontal="center" vertical="center" wrapText="1"/>
      <protection locked="0"/>
    </xf>
    <xf numFmtId="0" fontId="1" fillId="0" borderId="24" xfId="0" quotePrefix="1" applyFont="1" applyBorder="1" applyAlignment="1" applyProtection="1">
      <alignment horizontal="center" vertical="center" wrapText="1"/>
      <protection locked="0"/>
    </xf>
    <xf numFmtId="0" fontId="4" fillId="0" borderId="0" xfId="0" quotePrefix="1" applyFont="1" applyAlignment="1">
      <alignment horizontal="left"/>
    </xf>
    <xf numFmtId="0" fontId="1" fillId="0" borderId="0" xfId="0" quotePrefix="1" applyFont="1" applyAlignment="1">
      <alignment horizontal="left"/>
    </xf>
    <xf numFmtId="0" fontId="48" fillId="0" borderId="0" xfId="0" quotePrefix="1" applyFont="1" applyAlignment="1">
      <alignment horizontal="right"/>
    </xf>
    <xf numFmtId="0" fontId="38" fillId="0" borderId="0" xfId="0" applyFont="1" applyAlignment="1">
      <alignment horizontal="center"/>
    </xf>
    <xf numFmtId="0" fontId="76" fillId="0" borderId="0" xfId="0" applyFont="1" applyAlignment="1">
      <alignment horizontal="center"/>
    </xf>
    <xf numFmtId="0" fontId="76" fillId="0" borderId="0" xfId="0" applyFont="1" applyAlignment="1">
      <alignment horizontal="center" vertical="center"/>
    </xf>
    <xf numFmtId="0" fontId="77" fillId="0" borderId="0" xfId="0" applyFont="1" applyAlignment="1">
      <alignment horizontal="center"/>
    </xf>
    <xf numFmtId="0" fontId="78" fillId="0" borderId="0" xfId="0" applyFont="1" applyAlignment="1">
      <alignment horizontal="center"/>
    </xf>
    <xf numFmtId="0" fontId="67" fillId="0" borderId="25" xfId="0" applyFont="1" applyBorder="1" applyAlignment="1">
      <alignment horizontal="center" vertical="center" wrapText="1"/>
    </xf>
    <xf numFmtId="3" fontId="1" fillId="3" borderId="9" xfId="0" applyNumberFormat="1" applyFont="1" applyFill="1" applyBorder="1" applyAlignment="1" applyProtection="1">
      <alignment horizontal="right" vertical="top"/>
      <protection hidden="1"/>
    </xf>
    <xf numFmtId="0" fontId="18" fillId="0" borderId="0" xfId="0" quotePrefix="1" applyFont="1" applyAlignment="1">
      <alignment horizontal="left"/>
    </xf>
    <xf numFmtId="0" fontId="21" fillId="0" borderId="0" xfId="0" applyFont="1" applyAlignment="1">
      <alignment horizontal="center" vertical="center"/>
    </xf>
    <xf numFmtId="0" fontId="48" fillId="0" borderId="0" xfId="0" quotePrefix="1" applyFont="1" applyAlignment="1">
      <alignment horizontal="left"/>
    </xf>
    <xf numFmtId="10" fontId="81" fillId="0" borderId="0" xfId="0" applyNumberFormat="1" applyFont="1" applyAlignment="1">
      <alignment horizontal="center"/>
    </xf>
    <xf numFmtId="3" fontId="73" fillId="0" borderId="0" xfId="0" applyNumberFormat="1" applyFont="1" applyAlignment="1">
      <alignment horizontal="right"/>
    </xf>
    <xf numFmtId="0" fontId="82" fillId="0" borderId="0" xfId="2" applyFont="1" applyAlignment="1">
      <alignment horizontal="center"/>
    </xf>
    <xf numFmtId="0" fontId="24" fillId="0" borderId="0" xfId="0" quotePrefix="1" applyFont="1" applyAlignment="1">
      <alignment horizontal="left"/>
    </xf>
    <xf numFmtId="0" fontId="83" fillId="0" borderId="0" xfId="0" applyFont="1"/>
    <xf numFmtId="2" fontId="83" fillId="0" borderId="0" xfId="0" applyNumberFormat="1" applyFont="1"/>
    <xf numFmtId="2" fontId="84" fillId="0" borderId="10" xfId="0" applyNumberFormat="1" applyFont="1" applyBorder="1"/>
    <xf numFmtId="1" fontId="84" fillId="0" borderId="0" xfId="0" applyNumberFormat="1" applyFont="1"/>
    <xf numFmtId="0" fontId="85" fillId="0" borderId="0" xfId="0" applyFont="1" applyAlignment="1">
      <alignment horizontal="left"/>
    </xf>
    <xf numFmtId="0" fontId="86" fillId="0" borderId="0" xfId="0" applyFont="1"/>
    <xf numFmtId="2" fontId="84" fillId="0" borderId="0" xfId="0" applyNumberFormat="1" applyFont="1"/>
    <xf numFmtId="0" fontId="84" fillId="0" borderId="0" xfId="0" quotePrefix="1" applyFont="1" applyAlignment="1">
      <alignment horizontal="left"/>
    </xf>
    <xf numFmtId="0" fontId="84" fillId="0" borderId="0" xfId="0" applyFont="1"/>
    <xf numFmtId="1" fontId="83" fillId="0" borderId="0" xfId="0" applyNumberFormat="1" applyFont="1"/>
    <xf numFmtId="0" fontId="87" fillId="0" borderId="0" xfId="0" applyFont="1"/>
    <xf numFmtId="0" fontId="88" fillId="0" borderId="0" xfId="0" applyFont="1" applyAlignment="1" applyProtection="1">
      <alignment horizontal="left" vertical="center"/>
      <protection locked="0"/>
    </xf>
    <xf numFmtId="0" fontId="88" fillId="0" borderId="0" xfId="0" applyFont="1" applyAlignment="1" applyProtection="1">
      <alignment horizontal="left" vertical="center" wrapText="1"/>
      <protection locked="0"/>
    </xf>
    <xf numFmtId="0" fontId="89" fillId="0" borderId="0" xfId="0" applyFont="1" applyAlignment="1" applyProtection="1">
      <alignment horizontal="center" vertical="center" wrapText="1"/>
      <protection locked="0"/>
    </xf>
    <xf numFmtId="0" fontId="90" fillId="0" borderId="0" xfId="0" applyFont="1" applyAlignment="1">
      <alignment horizontal="left"/>
    </xf>
    <xf numFmtId="0" fontId="83" fillId="0" borderId="0" xfId="0" applyFont="1" applyAlignment="1">
      <alignment horizontal="left"/>
    </xf>
    <xf numFmtId="3" fontId="84" fillId="0" borderId="0" xfId="0" applyNumberFormat="1" applyFont="1"/>
    <xf numFmtId="3" fontId="83" fillId="0" borderId="0" xfId="0" applyNumberFormat="1" applyFont="1"/>
    <xf numFmtId="3" fontId="91" fillId="0" borderId="26" xfId="0" applyNumberFormat="1" applyFont="1" applyBorder="1"/>
    <xf numFmtId="0" fontId="84" fillId="0" borderId="0" xfId="0" applyFont="1" applyAlignment="1">
      <alignment horizontal="left"/>
    </xf>
    <xf numFmtId="3" fontId="84" fillId="0" borderId="27" xfId="0" applyNumberFormat="1" applyFont="1" applyBorder="1"/>
    <xf numFmtId="1" fontId="85" fillId="0" borderId="0" xfId="0" applyNumberFormat="1" applyFont="1" applyAlignment="1">
      <alignment horizontal="left"/>
    </xf>
    <xf numFmtId="0" fontId="92" fillId="0" borderId="0" xfId="0" applyFont="1"/>
    <xf numFmtId="2" fontId="93" fillId="0" borderId="0" xfId="0" applyNumberFormat="1" applyFont="1"/>
    <xf numFmtId="1" fontId="93" fillId="0" borderId="0" xfId="0" applyNumberFormat="1" applyFont="1"/>
    <xf numFmtId="165" fontId="84" fillId="0" borderId="0" xfId="0" applyNumberFormat="1" applyFont="1"/>
    <xf numFmtId="0" fontId="94" fillId="0" borderId="0" xfId="0" applyFont="1"/>
    <xf numFmtId="0" fontId="94" fillId="0" borderId="0" xfId="0" applyFont="1" applyAlignment="1">
      <alignment horizontal="center"/>
    </xf>
    <xf numFmtId="0" fontId="94" fillId="0" borderId="2" xfId="0" applyFont="1" applyBorder="1" applyAlignment="1">
      <alignment horizontal="center"/>
    </xf>
    <xf numFmtId="0" fontId="84" fillId="0" borderId="2" xfId="0" applyFont="1" applyBorder="1" applyAlignment="1">
      <alignment horizontal="center"/>
    </xf>
    <xf numFmtId="3" fontId="84" fillId="0" borderId="6" xfId="0" applyNumberFormat="1" applyFont="1" applyBorder="1" applyAlignment="1">
      <alignment horizontal="center"/>
    </xf>
    <xf numFmtId="1" fontId="84" fillId="0" borderId="2" xfId="0" applyNumberFormat="1" applyFont="1" applyBorder="1" applyAlignment="1">
      <alignment horizontal="center"/>
    </xf>
    <xf numFmtId="3" fontId="91" fillId="0" borderId="0" xfId="0" applyNumberFormat="1" applyFont="1" applyAlignment="1">
      <alignment horizontal="right"/>
    </xf>
    <xf numFmtId="3" fontId="83" fillId="0" borderId="0" xfId="0" applyNumberFormat="1" applyFont="1" applyAlignment="1">
      <alignment horizontal="right"/>
    </xf>
    <xf numFmtId="1" fontId="83" fillId="0" borderId="0" xfId="0" applyNumberFormat="1" applyFont="1" applyAlignment="1">
      <alignment horizontal="right"/>
    </xf>
    <xf numFmtId="3" fontId="84" fillId="0" borderId="0" xfId="0" applyNumberFormat="1" applyFont="1" applyAlignment="1">
      <alignment horizontal="center"/>
    </xf>
    <xf numFmtId="0" fontId="95" fillId="0" borderId="0" xfId="0" applyFont="1"/>
    <xf numFmtId="0" fontId="89" fillId="0" borderId="1" xfId="0" applyFont="1" applyBorder="1" applyAlignment="1" applyProtection="1">
      <alignment horizontal="center" vertical="center" wrapText="1"/>
      <protection locked="0"/>
    </xf>
    <xf numFmtId="0" fontId="97" fillId="0" borderId="0" xfId="0" applyFont="1" applyAlignment="1">
      <alignment horizontal="left"/>
    </xf>
    <xf numFmtId="49" fontId="83" fillId="0" borderId="0" xfId="0" applyNumberFormat="1" applyFont="1" applyAlignment="1" applyProtection="1">
      <alignment vertical="top" wrapText="1"/>
      <protection locked="0"/>
    </xf>
    <xf numFmtId="3" fontId="83" fillId="0" borderId="1" xfId="0" applyNumberFormat="1" applyFont="1" applyBorder="1" applyAlignment="1" applyProtection="1">
      <alignment horizontal="right"/>
      <protection locked="0"/>
    </xf>
    <xf numFmtId="3" fontId="83" fillId="0" borderId="1" xfId="0" applyNumberFormat="1" applyFont="1" applyBorder="1" applyAlignment="1" applyProtection="1">
      <alignment horizontal="right" vertical="top" wrapText="1" indent="1"/>
      <protection locked="0"/>
    </xf>
    <xf numFmtId="3" fontId="83" fillId="0" borderId="1" xfId="0" applyNumberFormat="1" applyFont="1" applyBorder="1" applyAlignment="1" applyProtection="1">
      <alignment horizontal="right" vertical="top" wrapText="1" indent="1"/>
      <protection hidden="1"/>
    </xf>
    <xf numFmtId="2" fontId="83" fillId="0" borderId="0" xfId="0" applyNumberFormat="1" applyFont="1" applyAlignment="1" applyProtection="1">
      <alignment horizontal="right"/>
      <protection locked="0"/>
    </xf>
    <xf numFmtId="3" fontId="84" fillId="0" borderId="28" xfId="0" applyNumberFormat="1" applyFont="1" applyBorder="1" applyAlignment="1" applyProtection="1">
      <alignment horizontal="right" vertical="top" wrapText="1" indent="1"/>
      <protection hidden="1"/>
    </xf>
    <xf numFmtId="3" fontId="84" fillId="0" borderId="0" xfId="0" applyNumberFormat="1" applyFont="1" applyAlignment="1" applyProtection="1">
      <alignment horizontal="right" vertical="top" wrapText="1" indent="1"/>
      <protection hidden="1"/>
    </xf>
    <xf numFmtId="0" fontId="84" fillId="0" borderId="29" xfId="0" applyFont="1" applyBorder="1" applyAlignment="1">
      <alignment horizontal="center"/>
    </xf>
    <xf numFmtId="1" fontId="84" fillId="0" borderId="30" xfId="0" applyNumberFormat="1" applyFont="1" applyBorder="1" applyAlignment="1">
      <alignment horizontal="center"/>
    </xf>
    <xf numFmtId="1" fontId="84" fillId="0" borderId="0" xfId="0" applyNumberFormat="1" applyFont="1" applyAlignment="1">
      <alignment horizontal="right"/>
    </xf>
    <xf numFmtId="0" fontId="98" fillId="0" borderId="0" xfId="0" applyFont="1"/>
    <xf numFmtId="0" fontId="99" fillId="0" borderId="0" xfId="0" applyFont="1" applyAlignment="1" applyProtection="1">
      <alignment horizontal="center" wrapText="1"/>
      <protection locked="0"/>
    </xf>
    <xf numFmtId="0" fontId="100" fillId="0" borderId="31" xfId="0" applyFont="1" applyBorder="1" applyAlignment="1" applyProtection="1">
      <alignment vertical="center" wrapText="1"/>
      <protection locked="0"/>
    </xf>
    <xf numFmtId="0" fontId="100" fillId="0" borderId="1" xfId="0" applyFont="1" applyBorder="1" applyAlignment="1" applyProtection="1">
      <alignment vertical="center" wrapText="1"/>
      <protection locked="0"/>
    </xf>
    <xf numFmtId="0" fontId="84" fillId="0" borderId="0" xfId="0" applyFont="1" applyAlignment="1" applyProtection="1">
      <alignment vertical="top" wrapText="1"/>
      <protection locked="0"/>
    </xf>
    <xf numFmtId="3" fontId="83" fillId="0" borderId="1" xfId="0" applyNumberFormat="1" applyFont="1" applyBorder="1" applyAlignment="1" applyProtection="1">
      <alignment vertical="top" wrapText="1"/>
      <protection hidden="1"/>
    </xf>
    <xf numFmtId="3" fontId="83" fillId="0" borderId="1" xfId="0" applyNumberFormat="1" applyFont="1" applyBorder="1" applyAlignment="1" applyProtection="1">
      <alignment vertical="top" wrapText="1"/>
      <protection locked="0"/>
    </xf>
    <xf numFmtId="3" fontId="85" fillId="0" borderId="0" xfId="0" applyNumberFormat="1" applyFont="1" applyAlignment="1">
      <alignment horizontal="left"/>
    </xf>
    <xf numFmtId="3" fontId="84" fillId="0" borderId="28" xfId="0" applyNumberFormat="1" applyFont="1" applyBorder="1" applyAlignment="1" applyProtection="1">
      <alignment vertical="top" wrapText="1"/>
      <protection hidden="1"/>
    </xf>
    <xf numFmtId="3" fontId="84" fillId="0" borderId="28" xfId="0" applyNumberFormat="1" applyFont="1" applyBorder="1"/>
    <xf numFmtId="3" fontId="94" fillId="0" borderId="28" xfId="0" applyNumberFormat="1" applyFont="1" applyBorder="1"/>
    <xf numFmtId="0" fontId="86" fillId="4" borderId="1" xfId="0" applyFont="1" applyFill="1" applyBorder="1"/>
    <xf numFmtId="0" fontId="84" fillId="4" borderId="1" xfId="0" applyFont="1" applyFill="1" applyBorder="1"/>
    <xf numFmtId="0" fontId="101" fillId="0" borderId="0" xfId="0" applyFont="1"/>
    <xf numFmtId="0" fontId="85" fillId="0" borderId="0" xfId="0" applyFont="1"/>
    <xf numFmtId="0" fontId="102" fillId="0" borderId="0" xfId="0" applyFont="1"/>
    <xf numFmtId="3" fontId="103" fillId="0" borderId="32" xfId="0" applyNumberFormat="1" applyFont="1" applyBorder="1" applyAlignment="1" applyProtection="1">
      <alignment vertical="top" wrapText="1"/>
      <protection hidden="1"/>
    </xf>
    <xf numFmtId="3" fontId="95" fillId="0" borderId="32" xfId="0" applyNumberFormat="1" applyFont="1" applyBorder="1" applyAlignment="1" applyProtection="1">
      <alignment vertical="top" wrapText="1"/>
      <protection locked="0"/>
    </xf>
    <xf numFmtId="49" fontId="95" fillId="0" borderId="1" xfId="0" applyNumberFormat="1" applyFont="1" applyBorder="1" applyAlignment="1" applyProtection="1">
      <alignment horizontal="right" vertical="top" wrapText="1"/>
      <protection locked="0"/>
    </xf>
    <xf numFmtId="3" fontId="96" fillId="0" borderId="33" xfId="0" applyNumberFormat="1" applyFont="1" applyBorder="1" applyAlignment="1" applyProtection="1">
      <alignment vertical="top" wrapText="1"/>
      <protection locked="0"/>
    </xf>
    <xf numFmtId="0" fontId="83" fillId="0" borderId="0" xfId="0" applyFont="1" applyAlignment="1">
      <alignment horizontal="center"/>
    </xf>
    <xf numFmtId="0" fontId="84" fillId="0" borderId="0" xfId="0" applyFont="1" applyAlignment="1">
      <alignment horizontal="center"/>
    </xf>
    <xf numFmtId="3" fontId="83" fillId="0" borderId="3" xfId="0" applyNumberFormat="1" applyFont="1" applyBorder="1"/>
    <xf numFmtId="3" fontId="84" fillId="0" borderId="5" xfId="0" applyNumberFormat="1" applyFont="1" applyBorder="1" applyAlignment="1">
      <alignment horizontal="center"/>
    </xf>
    <xf numFmtId="0" fontId="83" fillId="0" borderId="34" xfId="0" applyFont="1" applyBorder="1" applyAlignment="1">
      <alignment horizontal="center"/>
    </xf>
    <xf numFmtId="0" fontId="83" fillId="0" borderId="35" xfId="0" applyFont="1" applyBorder="1" applyAlignment="1">
      <alignment horizontal="center"/>
    </xf>
    <xf numFmtId="0" fontId="84" fillId="0" borderId="0" xfId="0" applyFont="1" applyAlignment="1">
      <alignment horizontal="right"/>
    </xf>
    <xf numFmtId="1" fontId="84" fillId="0" borderId="0" xfId="0" applyNumberFormat="1" applyFont="1" applyAlignment="1">
      <alignment horizontal="center" vertical="center"/>
    </xf>
    <xf numFmtId="1" fontId="84" fillId="0" borderId="0" xfId="0" applyNumberFormat="1" applyFont="1" applyAlignment="1">
      <alignment horizontal="center"/>
    </xf>
    <xf numFmtId="0" fontId="84" fillId="0" borderId="36" xfId="0" applyFont="1" applyBorder="1"/>
    <xf numFmtId="0" fontId="91" fillId="0" borderId="37" xfId="0" applyFont="1" applyBorder="1" applyAlignment="1">
      <alignment horizontal="left" wrapText="1"/>
    </xf>
    <xf numFmtId="1" fontId="91" fillId="0" borderId="37" xfId="0" applyNumberFormat="1" applyFont="1" applyBorder="1" applyAlignment="1">
      <alignment horizontal="center" wrapText="1"/>
    </xf>
    <xf numFmtId="0" fontId="83" fillId="0" borderId="38" xfId="0" applyFont="1" applyBorder="1" applyAlignment="1">
      <alignment horizontal="center"/>
    </xf>
    <xf numFmtId="3" fontId="83" fillId="0" borderId="39" xfId="0" applyNumberFormat="1" applyFont="1" applyBorder="1" applyAlignment="1">
      <alignment horizontal="center"/>
    </xf>
    <xf numFmtId="3" fontId="83" fillId="0" borderId="40" xfId="0" applyNumberFormat="1" applyFont="1" applyBorder="1" applyAlignment="1">
      <alignment horizontal="center"/>
    </xf>
    <xf numFmtId="0" fontId="83" fillId="0" borderId="41" xfId="0" applyFont="1" applyBorder="1" applyAlignment="1">
      <alignment horizontal="center"/>
    </xf>
    <xf numFmtId="3" fontId="83" fillId="0" borderId="42" xfId="0" applyNumberFormat="1" applyFont="1" applyBorder="1" applyAlignment="1">
      <alignment horizontal="center"/>
    </xf>
    <xf numFmtId="3" fontId="83" fillId="0" borderId="40" xfId="0" applyNumberFormat="1" applyFont="1" applyBorder="1"/>
    <xf numFmtId="0" fontId="83" fillId="0" borderId="37" xfId="0" applyFont="1" applyBorder="1" applyAlignment="1">
      <alignment horizontal="center"/>
    </xf>
    <xf numFmtId="3" fontId="83" fillId="0" borderId="43" xfId="0" applyNumberFormat="1" applyFont="1" applyBorder="1" applyAlignment="1">
      <alignment horizontal="center"/>
    </xf>
    <xf numFmtId="0" fontId="83" fillId="0" borderId="44" xfId="0" applyFont="1" applyBorder="1" applyAlignment="1">
      <alignment horizontal="center" vertical="top" wrapText="1"/>
    </xf>
    <xf numFmtId="0" fontId="83" fillId="0" borderId="45" xfId="0" applyFont="1" applyBorder="1" applyAlignment="1">
      <alignment horizontal="center" vertical="top" wrapText="1"/>
    </xf>
    <xf numFmtId="9" fontId="104" fillId="3" borderId="46" xfId="0" applyNumberFormat="1" applyFont="1" applyFill="1" applyBorder="1" applyAlignment="1">
      <alignment horizontal="center" vertical="center" wrapText="1"/>
    </xf>
    <xf numFmtId="3" fontId="83" fillId="0" borderId="36" xfId="0" applyNumberFormat="1" applyFont="1" applyBorder="1" applyAlignment="1">
      <alignment horizontal="center"/>
    </xf>
    <xf numFmtId="0" fontId="83" fillId="0" borderId="42" xfId="0" applyFont="1" applyBorder="1" applyAlignment="1">
      <alignment horizontal="center" vertical="top" wrapText="1"/>
    </xf>
    <xf numFmtId="0" fontId="83" fillId="0" borderId="47" xfId="0" applyFont="1" applyBorder="1" applyAlignment="1">
      <alignment horizontal="center" vertical="top" wrapText="1"/>
    </xf>
    <xf numFmtId="9" fontId="104" fillId="3" borderId="48" xfId="0" applyNumberFormat="1" applyFont="1" applyFill="1" applyBorder="1" applyAlignment="1">
      <alignment horizontal="center" vertical="center" wrapText="1"/>
    </xf>
    <xf numFmtId="3" fontId="83" fillId="0" borderId="41" xfId="0" applyNumberFormat="1" applyFont="1" applyBorder="1"/>
    <xf numFmtId="0" fontId="83" fillId="0" borderId="0" xfId="0" applyFont="1" applyAlignment="1">
      <alignment horizontal="center" vertical="top" wrapText="1"/>
    </xf>
    <xf numFmtId="3" fontId="83" fillId="0" borderId="0" xfId="0" applyNumberFormat="1" applyFont="1" applyAlignment="1">
      <alignment horizontal="center"/>
    </xf>
    <xf numFmtId="9" fontId="104" fillId="3" borderId="0" xfId="0" applyNumberFormat="1" applyFont="1" applyFill="1" applyAlignment="1">
      <alignment horizontal="center" vertical="center" wrapText="1"/>
    </xf>
    <xf numFmtId="0" fontId="83" fillId="0" borderId="49" xfId="0" applyFont="1" applyBorder="1"/>
    <xf numFmtId="0" fontId="83" fillId="0" borderId="43" xfId="0" applyFont="1" applyBorder="1"/>
    <xf numFmtId="1" fontId="83" fillId="0" borderId="43" xfId="0" applyNumberFormat="1" applyFont="1" applyBorder="1"/>
    <xf numFmtId="3" fontId="83" fillId="0" borderId="50" xfId="0" applyNumberFormat="1" applyFont="1" applyBorder="1" applyAlignment="1">
      <alignment horizontal="center"/>
    </xf>
    <xf numFmtId="0" fontId="105" fillId="0" borderId="0" xfId="0" applyFont="1"/>
    <xf numFmtId="0" fontId="106" fillId="0" borderId="0" xfId="0" applyFont="1"/>
    <xf numFmtId="3" fontId="84" fillId="0" borderId="6" xfId="0" applyNumberFormat="1" applyFont="1" applyBorder="1" applyAlignment="1" applyProtection="1">
      <alignment horizontal="center" vertical="top" wrapText="1"/>
      <protection locked="0"/>
    </xf>
    <xf numFmtId="0" fontId="93" fillId="0" borderId="0" xfId="0" applyFont="1"/>
    <xf numFmtId="3" fontId="84" fillId="0" borderId="6" xfId="0" applyNumberFormat="1" applyFont="1" applyBorder="1" applyAlignment="1">
      <alignment horizontal="right"/>
    </xf>
    <xf numFmtId="1" fontId="94" fillId="0" borderId="0" xfId="0" applyNumberFormat="1" applyFont="1"/>
    <xf numFmtId="0" fontId="83" fillId="0" borderId="0" xfId="0" quotePrefix="1" applyFont="1" applyAlignment="1">
      <alignment horizontal="left"/>
    </xf>
    <xf numFmtId="0" fontId="91" fillId="0" borderId="0" xfId="0" applyFont="1"/>
    <xf numFmtId="1" fontId="44" fillId="0" borderId="0" xfId="0" applyNumberFormat="1" applyFont="1" applyAlignment="1">
      <alignment horizontal="right"/>
    </xf>
    <xf numFmtId="0" fontId="107" fillId="0" borderId="0" xfId="0" applyFont="1"/>
    <xf numFmtId="0" fontId="108" fillId="0" borderId="0" xfId="0" applyFont="1"/>
    <xf numFmtId="0" fontId="109" fillId="0" borderId="0" xfId="0" applyFont="1"/>
    <xf numFmtId="0" fontId="110" fillId="0" borderId="0" xfId="0" applyFont="1"/>
    <xf numFmtId="0" fontId="111" fillId="0" borderId="0" xfId="0" applyFont="1" applyAlignment="1">
      <alignment horizontal="left"/>
    </xf>
    <xf numFmtId="0" fontId="110" fillId="0" borderId="0" xfId="0" applyFont="1" applyAlignment="1">
      <alignment horizontal="center"/>
    </xf>
    <xf numFmtId="0" fontId="110" fillId="0" borderId="2" xfId="0" applyFont="1" applyBorder="1" applyAlignment="1">
      <alignment horizontal="center"/>
    </xf>
    <xf numFmtId="0" fontId="112" fillId="0" borderId="0" xfId="0" applyFont="1" applyAlignment="1">
      <alignment horizontal="left"/>
    </xf>
    <xf numFmtId="1" fontId="111" fillId="0" borderId="0" xfId="0" applyNumberFormat="1" applyFont="1" applyAlignment="1">
      <alignment horizontal="left"/>
    </xf>
    <xf numFmtId="1" fontId="115" fillId="0" borderId="0" xfId="0" applyNumberFormat="1" applyFont="1" applyAlignment="1">
      <alignment horizontal="right"/>
    </xf>
    <xf numFmtId="0" fontId="110" fillId="0" borderId="0" xfId="0" applyFont="1" applyAlignment="1">
      <alignment horizontal="right"/>
    </xf>
    <xf numFmtId="0" fontId="115" fillId="0" borderId="0" xfId="0" applyFont="1" applyAlignment="1">
      <alignment horizontal="center"/>
    </xf>
    <xf numFmtId="0" fontId="115" fillId="0" borderId="2" xfId="0" applyFont="1" applyBorder="1" applyAlignment="1">
      <alignment horizontal="center"/>
    </xf>
    <xf numFmtId="3" fontId="109" fillId="0" borderId="0" xfId="0" applyNumberFormat="1" applyFont="1"/>
    <xf numFmtId="3" fontId="115" fillId="0" borderId="6" xfId="0" applyNumberFormat="1" applyFont="1" applyBorder="1" applyAlignment="1">
      <alignment horizontal="center"/>
    </xf>
    <xf numFmtId="0" fontId="116" fillId="0" borderId="0" xfId="0" applyFont="1"/>
    <xf numFmtId="1" fontId="110" fillId="0" borderId="0" xfId="0" applyNumberFormat="1" applyFont="1" applyAlignment="1">
      <alignment horizontal="right"/>
    </xf>
    <xf numFmtId="0" fontId="112" fillId="0" borderId="0" xfId="0" applyFont="1" applyAlignment="1">
      <alignment horizontal="right"/>
    </xf>
    <xf numFmtId="0" fontId="109" fillId="0" borderId="0" xfId="0" applyFont="1" applyAlignment="1">
      <alignment horizontal="right"/>
    </xf>
    <xf numFmtId="2" fontId="110" fillId="0" borderId="0" xfId="0" applyNumberFormat="1" applyFont="1"/>
    <xf numFmtId="2" fontId="111" fillId="0" borderId="0" xfId="0" applyNumberFormat="1" applyFont="1" applyAlignment="1">
      <alignment horizontal="left"/>
    </xf>
    <xf numFmtId="1" fontId="112" fillId="0" borderId="0" xfId="0" applyNumberFormat="1" applyFont="1" applyAlignment="1">
      <alignment horizontal="right"/>
    </xf>
    <xf numFmtId="0" fontId="117" fillId="0" borderId="0" xfId="0" applyFont="1"/>
    <xf numFmtId="0" fontId="118" fillId="0" borderId="0" xfId="0" applyFont="1"/>
    <xf numFmtId="164" fontId="115" fillId="0" borderId="6" xfId="0" applyNumberFormat="1" applyFont="1" applyBorder="1"/>
    <xf numFmtId="1" fontId="119" fillId="0" borderId="0" xfId="0" applyNumberFormat="1" applyFont="1" applyAlignment="1">
      <alignment horizontal="right"/>
    </xf>
    <xf numFmtId="1" fontId="116" fillId="0" borderId="0" xfId="0" applyNumberFormat="1" applyFont="1" applyAlignment="1">
      <alignment horizontal="right"/>
    </xf>
    <xf numFmtId="0" fontId="109" fillId="0" borderId="0" xfId="0" quotePrefix="1" applyFont="1" applyAlignment="1">
      <alignment horizontal="left"/>
    </xf>
    <xf numFmtId="0" fontId="120" fillId="0" borderId="0" xfId="0" applyFont="1"/>
    <xf numFmtId="1" fontId="113" fillId="0" borderId="0" xfId="0" applyNumberFormat="1" applyFont="1"/>
    <xf numFmtId="1" fontId="114" fillId="0" borderId="0" xfId="0" applyNumberFormat="1" applyFont="1" applyAlignment="1">
      <alignment horizontal="right"/>
    </xf>
    <xf numFmtId="1" fontId="110" fillId="0" borderId="0" xfId="0" applyNumberFormat="1" applyFont="1"/>
    <xf numFmtId="0" fontId="2" fillId="0" borderId="0" xfId="0" applyFont="1" applyAlignment="1">
      <alignment horizontal="left"/>
    </xf>
    <xf numFmtId="0" fontId="121" fillId="0" borderId="0" xfId="0" applyFont="1"/>
    <xf numFmtId="0" fontId="122" fillId="0" borderId="0" xfId="0" applyFont="1"/>
    <xf numFmtId="0" fontId="123" fillId="0" borderId="0" xfId="0" applyFont="1"/>
    <xf numFmtId="0" fontId="1" fillId="0" borderId="0" xfId="0" applyFont="1" applyAlignment="1">
      <alignment wrapText="1"/>
    </xf>
    <xf numFmtId="0" fontId="28" fillId="0" borderId="0" xfId="0" applyFont="1" applyAlignment="1">
      <alignment horizontal="justify" wrapText="1"/>
    </xf>
    <xf numFmtId="49" fontId="1" fillId="0" borderId="0" xfId="0" applyNumberFormat="1" applyFont="1"/>
    <xf numFmtId="0" fontId="1" fillId="0" borderId="1" xfId="0" applyFont="1" applyBorder="1" applyAlignment="1">
      <alignment horizontal="left"/>
    </xf>
    <xf numFmtId="0" fontId="124" fillId="0" borderId="0" xfId="0" applyFont="1"/>
    <xf numFmtId="0" fontId="28" fillId="0" borderId="0" xfId="0" applyFont="1" applyAlignment="1">
      <alignment wrapText="1"/>
    </xf>
    <xf numFmtId="0" fontId="28" fillId="0" borderId="0" xfId="0" applyFont="1" applyAlignment="1">
      <alignment horizontal="left" wrapText="1"/>
    </xf>
    <xf numFmtId="0" fontId="125" fillId="0" borderId="0" xfId="0" applyFont="1"/>
    <xf numFmtId="0" fontId="19" fillId="0" borderId="51" xfId="0" applyFont="1" applyBorder="1" applyAlignment="1" applyProtection="1">
      <alignment horizontal="center" vertical="center" wrapText="1"/>
      <protection locked="0"/>
    </xf>
    <xf numFmtId="0" fontId="28" fillId="0" borderId="0" xfId="0" applyFont="1" applyAlignment="1">
      <alignment horizontal="left"/>
    </xf>
    <xf numFmtId="0" fontId="2" fillId="0" borderId="0" xfId="0" applyFont="1" applyAlignment="1">
      <alignment horizontal="right"/>
    </xf>
    <xf numFmtId="0" fontId="21" fillId="0" borderId="0" xfId="0" applyFont="1" applyAlignment="1">
      <alignment horizontal="left" wrapText="1"/>
    </xf>
    <xf numFmtId="3" fontId="21" fillId="0" borderId="0" xfId="0" applyNumberFormat="1" applyFont="1"/>
    <xf numFmtId="165" fontId="21" fillId="0" borderId="0" xfId="0" applyNumberFormat="1" applyFont="1"/>
    <xf numFmtId="3" fontId="18" fillId="0" borderId="0" xfId="0" applyNumberFormat="1" applyFont="1"/>
    <xf numFmtId="165" fontId="18" fillId="0" borderId="0" xfId="0" applyNumberFormat="1" applyFont="1"/>
    <xf numFmtId="0" fontId="21" fillId="0" borderId="0" xfId="0" quotePrefix="1" applyFont="1" applyAlignment="1">
      <alignment horizontal="left"/>
    </xf>
    <xf numFmtId="2" fontId="21" fillId="0" borderId="0" xfId="0" applyNumberFormat="1" applyFont="1"/>
    <xf numFmtId="0" fontId="65" fillId="0" borderId="12" xfId="0" applyFont="1" applyBorder="1"/>
    <xf numFmtId="0" fontId="127" fillId="0" borderId="0" xfId="0" applyFont="1" applyAlignment="1">
      <alignment horizontal="left" wrapText="1"/>
    </xf>
    <xf numFmtId="3" fontId="84" fillId="0" borderId="0" xfId="0" applyNumberFormat="1" applyFont="1" applyAlignment="1">
      <alignment horizontal="right"/>
    </xf>
    <xf numFmtId="3" fontId="2" fillId="0" borderId="0" xfId="0" applyNumberFormat="1" applyFont="1" applyAlignment="1">
      <alignment horizontal="right"/>
    </xf>
    <xf numFmtId="3" fontId="2" fillId="0" borderId="54" xfId="0" applyNumberFormat="1" applyFont="1" applyBorder="1" applyAlignment="1">
      <alignment horizontal="right"/>
    </xf>
    <xf numFmtId="3" fontId="2" fillId="0" borderId="15" xfId="0" applyNumberFormat="1" applyFont="1" applyBorder="1"/>
    <xf numFmtId="3" fontId="2" fillId="0" borderId="26" xfId="0" applyNumberFormat="1" applyFont="1" applyBorder="1"/>
    <xf numFmtId="0" fontId="48" fillId="0" borderId="0" xfId="0" applyFont="1" applyAlignment="1">
      <alignment horizontal="left" wrapText="1"/>
    </xf>
    <xf numFmtId="0" fontId="129" fillId="0" borderId="0" xfId="0" applyFont="1"/>
    <xf numFmtId="0" fontId="2" fillId="0" borderId="0" xfId="0" applyFont="1" applyAlignment="1">
      <alignment horizontal="center" wrapText="1"/>
    </xf>
    <xf numFmtId="0" fontId="4" fillId="0" borderId="2" xfId="0" applyFont="1" applyBorder="1" applyAlignment="1">
      <alignment horizontal="center"/>
    </xf>
    <xf numFmtId="0" fontId="53" fillId="0" borderId="0" xfId="0" applyFont="1"/>
    <xf numFmtId="167" fontId="36" fillId="0" borderId="0" xfId="1" applyNumberFormat="1" applyFont="1" applyAlignment="1">
      <alignment horizontal="right"/>
    </xf>
    <xf numFmtId="167" fontId="24" fillId="0" borderId="0" xfId="1" applyNumberFormat="1" applyFont="1" applyAlignment="1">
      <alignment horizontal="right"/>
    </xf>
    <xf numFmtId="167" fontId="40" fillId="0" borderId="3" xfId="1" applyNumberFormat="1" applyFont="1" applyBorder="1" applyAlignment="1">
      <alignment horizontal="right"/>
    </xf>
    <xf numFmtId="167" fontId="44" fillId="0" borderId="0" xfId="1" applyNumberFormat="1" applyFont="1" applyAlignment="1">
      <alignment horizontal="right"/>
    </xf>
    <xf numFmtId="167" fontId="40" fillId="0" borderId="6" xfId="1" applyNumberFormat="1" applyFont="1" applyBorder="1" applyAlignment="1">
      <alignment horizontal="right"/>
    </xf>
    <xf numFmtId="167" fontId="40" fillId="0" borderId="0" xfId="1" applyNumberFormat="1" applyFont="1" applyAlignment="1">
      <alignment horizontal="right"/>
    </xf>
    <xf numFmtId="167" fontId="73" fillId="0" borderId="7" xfId="1" applyNumberFormat="1" applyFont="1" applyBorder="1"/>
    <xf numFmtId="0" fontId="19" fillId="0" borderId="1" xfId="0" quotePrefix="1" applyFont="1" applyBorder="1" applyAlignment="1" applyProtection="1">
      <alignment horizontal="center" vertical="center" wrapText="1"/>
      <protection locked="0"/>
    </xf>
    <xf numFmtId="3" fontId="4" fillId="0" borderId="12" xfId="0" applyNumberFormat="1" applyFont="1" applyBorder="1" applyAlignment="1">
      <alignment horizontal="center"/>
    </xf>
    <xf numFmtId="167" fontId="115" fillId="0" borderId="6" xfId="1" applyNumberFormat="1" applyFont="1" applyBorder="1" applyAlignment="1">
      <alignment horizontal="center"/>
    </xf>
    <xf numFmtId="167" fontId="113" fillId="0" borderId="0" xfId="1" applyNumberFormat="1" applyFont="1" applyAlignment="1">
      <alignment horizontal="right"/>
    </xf>
    <xf numFmtId="167" fontId="114" fillId="0" borderId="0" xfId="1" applyNumberFormat="1" applyFont="1" applyAlignment="1">
      <alignment horizontal="right"/>
    </xf>
    <xf numFmtId="167" fontId="112" fillId="0" borderId="0" xfId="1" applyNumberFormat="1" applyFont="1" applyAlignment="1">
      <alignment horizontal="right"/>
    </xf>
    <xf numFmtId="3" fontId="24" fillId="0" borderId="1" xfId="0" applyNumberFormat="1" applyFont="1" applyBorder="1" applyAlignment="1">
      <alignment wrapText="1"/>
    </xf>
    <xf numFmtId="3" fontId="63" fillId="0" borderId="1" xfId="0" applyNumberFormat="1" applyFont="1" applyBorder="1" applyAlignment="1">
      <alignment wrapText="1"/>
    </xf>
    <xf numFmtId="0" fontId="67" fillId="0" borderId="1" xfId="0" applyFont="1" applyBorder="1" applyAlignment="1">
      <alignment horizontal="center" wrapText="1"/>
    </xf>
    <xf numFmtId="3" fontId="91" fillId="0" borderId="44" xfId="0" applyNumberFormat="1" applyFont="1" applyBorder="1" applyAlignment="1">
      <alignment horizontal="right"/>
    </xf>
    <xf numFmtId="3" fontId="83" fillId="0" borderId="45" xfId="0" applyNumberFormat="1" applyFont="1" applyBorder="1"/>
    <xf numFmtId="3" fontId="83" fillId="0" borderId="44" xfId="0" applyNumberFormat="1" applyFont="1" applyBorder="1" applyAlignment="1">
      <alignment horizontal="right"/>
    </xf>
    <xf numFmtId="1" fontId="2" fillId="0" borderId="0" xfId="0" applyNumberFormat="1" applyFont="1" applyAlignment="1">
      <alignment horizontal="right"/>
    </xf>
    <xf numFmtId="0" fontId="114" fillId="0" borderId="0" xfId="0" applyFont="1" applyAlignment="1">
      <alignment horizontal="right"/>
    </xf>
    <xf numFmtId="0" fontId="2" fillId="0" borderId="37" xfId="0" applyFont="1" applyBorder="1" applyAlignment="1">
      <alignment horizontal="center" wrapText="1"/>
    </xf>
    <xf numFmtId="0" fontId="131" fillId="0" borderId="0" xfId="0" applyFont="1" applyAlignment="1">
      <alignment vertical="center"/>
    </xf>
    <xf numFmtId="0" fontId="45" fillId="0" borderId="0" xfId="0" applyFont="1" applyAlignment="1">
      <alignment vertical="center"/>
    </xf>
    <xf numFmtId="0" fontId="132" fillId="0" borderId="0" xfId="0" applyFont="1"/>
    <xf numFmtId="0" fontId="19" fillId="0" borderId="24" xfId="0" applyFont="1" applyBorder="1" applyAlignment="1" applyProtection="1">
      <alignment horizontal="center" vertical="center" wrapText="1"/>
      <protection locked="0"/>
    </xf>
    <xf numFmtId="0" fontId="58" fillId="0" borderId="1" xfId="0" applyFont="1" applyBorder="1" applyAlignment="1" applyProtection="1">
      <alignment horizontal="center" vertical="center" wrapText="1"/>
      <protection locked="0"/>
    </xf>
    <xf numFmtId="0" fontId="8" fillId="0" borderId="0" xfId="0" applyFont="1" applyAlignment="1">
      <alignment horizontal="center" vertical="center"/>
    </xf>
    <xf numFmtId="0" fontId="3" fillId="0" borderId="0" xfId="0" applyFont="1" applyAlignment="1">
      <alignment horizontal="left" wrapText="1"/>
    </xf>
    <xf numFmtId="0" fontId="6"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xf>
    <xf numFmtId="0" fontId="21" fillId="0" borderId="0" xfId="0" applyFont="1" applyAlignment="1">
      <alignment horizontal="center"/>
    </xf>
    <xf numFmtId="0" fontId="24" fillId="0" borderId="0" xfId="0" applyFont="1" applyAlignment="1">
      <alignment horizontal="center"/>
    </xf>
    <xf numFmtId="0" fontId="18" fillId="0" borderId="0" xfId="0" applyFont="1" applyAlignment="1">
      <alignment horizontal="justify" wrapText="1"/>
    </xf>
    <xf numFmtId="0" fontId="21" fillId="0" borderId="0" xfId="0" applyFont="1" applyAlignment="1">
      <alignment horizontal="left"/>
    </xf>
    <xf numFmtId="0" fontId="81" fillId="0" borderId="0" xfId="0" applyFont="1" applyAlignment="1" applyProtection="1">
      <alignment horizontal="left" vertical="top" wrapText="1"/>
      <protection locked="0"/>
    </xf>
    <xf numFmtId="0" fontId="80" fillId="0" borderId="0" xfId="0" applyFont="1" applyAlignment="1">
      <alignment horizontal="center"/>
    </xf>
    <xf numFmtId="0" fontId="11" fillId="0" borderId="0" xfId="0" applyFont="1" applyAlignment="1">
      <alignment horizontal="center"/>
    </xf>
    <xf numFmtId="0" fontId="4"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center"/>
    </xf>
    <xf numFmtId="0" fontId="2" fillId="0" borderId="0" xfId="0" quotePrefix="1" applyFont="1" applyAlignment="1">
      <alignment horizontal="left"/>
    </xf>
    <xf numFmtId="0" fontId="2" fillId="0" borderId="0" xfId="0" applyFont="1" applyAlignment="1">
      <alignment horizontal="left"/>
    </xf>
    <xf numFmtId="0" fontId="43" fillId="0" borderId="0" xfId="0" applyFont="1" applyAlignment="1">
      <alignment horizontal="left" vertical="top" wrapText="1"/>
    </xf>
    <xf numFmtId="0" fontId="48" fillId="0" borderId="0" xfId="0" applyFont="1" applyAlignment="1">
      <alignment horizontal="left" wrapText="1"/>
    </xf>
    <xf numFmtId="0" fontId="1" fillId="0" borderId="0" xfId="0" applyFont="1" applyAlignment="1">
      <alignment horizontal="left" wrapText="1"/>
    </xf>
    <xf numFmtId="0" fontId="28" fillId="0" borderId="0" xfId="0" applyFont="1" applyAlignment="1">
      <alignment horizontal="left" wrapText="1"/>
    </xf>
    <xf numFmtId="0" fontId="24" fillId="0" borderId="0" xfId="0" applyFont="1" applyAlignment="1">
      <alignment wrapText="1"/>
    </xf>
    <xf numFmtId="0" fontId="28" fillId="0" borderId="0" xfId="0" applyFont="1" applyAlignment="1">
      <alignment wrapText="1"/>
    </xf>
    <xf numFmtId="0" fontId="28" fillId="0" borderId="0" xfId="0" applyFont="1" applyAlignment="1">
      <alignment horizontal="justify" wrapText="1"/>
    </xf>
    <xf numFmtId="0" fontId="1" fillId="0" borderId="0" xfId="0" applyFont="1" applyAlignment="1">
      <alignment horizontal="left" vertical="top" wrapText="1"/>
    </xf>
    <xf numFmtId="14" fontId="4" fillId="0" borderId="1" xfId="0" applyNumberFormat="1" applyFont="1" applyBorder="1" applyAlignment="1">
      <alignment horizontal="center"/>
    </xf>
    <xf numFmtId="0" fontId="1" fillId="0" borderId="0" xfId="0" applyFont="1" applyAlignment="1">
      <alignment wrapText="1"/>
    </xf>
    <xf numFmtId="0" fontId="1" fillId="0" borderId="29" xfId="0" applyFont="1" applyBorder="1" applyAlignment="1">
      <alignment horizontal="center"/>
    </xf>
    <xf numFmtId="0" fontId="1" fillId="0" borderId="56" xfId="0" applyFont="1" applyBorder="1" applyAlignment="1">
      <alignment horizontal="center"/>
    </xf>
    <xf numFmtId="0" fontId="1" fillId="0" borderId="55" xfId="0" applyFont="1" applyBorder="1" applyAlignment="1">
      <alignment horizontal="center"/>
    </xf>
    <xf numFmtId="0" fontId="4" fillId="0" borderId="23" xfId="0" applyFont="1" applyBorder="1" applyAlignment="1">
      <alignment horizontal="left"/>
    </xf>
    <xf numFmtId="0" fontId="4" fillId="0" borderId="3" xfId="0" applyFont="1" applyBorder="1" applyAlignment="1">
      <alignment horizontal="left"/>
    </xf>
    <xf numFmtId="0" fontId="4" fillId="0" borderId="22" xfId="0" applyFont="1" applyBorder="1" applyAlignment="1">
      <alignment horizontal="left"/>
    </xf>
    <xf numFmtId="0" fontId="23" fillId="0" borderId="64" xfId="0" applyFont="1" applyBorder="1" applyAlignment="1">
      <alignment horizontal="center"/>
    </xf>
    <xf numFmtId="0" fontId="23" fillId="0" borderId="19" xfId="0" applyFont="1" applyBorder="1" applyAlignment="1">
      <alignment horizontal="center"/>
    </xf>
    <xf numFmtId="0" fontId="48" fillId="0" borderId="23" xfId="0" applyFont="1" applyBorder="1" applyAlignment="1">
      <alignment horizontal="left"/>
    </xf>
    <xf numFmtId="0" fontId="48" fillId="0" borderId="3" xfId="0" applyFont="1" applyBorder="1" applyAlignment="1">
      <alignment horizontal="left"/>
    </xf>
    <xf numFmtId="0" fontId="48" fillId="0" borderId="22" xfId="0" applyFont="1" applyBorder="1" applyAlignment="1">
      <alignment horizontal="left"/>
    </xf>
    <xf numFmtId="0" fontId="2" fillId="0" borderId="23" xfId="0" applyFont="1" applyBorder="1" applyAlignment="1">
      <alignment horizontal="left"/>
    </xf>
    <xf numFmtId="0" fontId="2" fillId="0" borderId="3" xfId="0" applyFont="1" applyBorder="1" applyAlignment="1">
      <alignment horizontal="left"/>
    </xf>
    <xf numFmtId="0" fontId="2" fillId="0" borderId="22" xfId="0" applyFont="1" applyBorder="1" applyAlignment="1">
      <alignment horizontal="left"/>
    </xf>
    <xf numFmtId="0" fontId="1" fillId="0" borderId="23" xfId="0" applyFont="1" applyBorder="1" applyAlignment="1">
      <alignment horizontal="left"/>
    </xf>
    <xf numFmtId="0" fontId="1" fillId="0" borderId="3" xfId="0" applyFont="1" applyBorder="1" applyAlignment="1">
      <alignment horizontal="left"/>
    </xf>
    <xf numFmtId="0" fontId="1" fillId="0" borderId="22" xfId="0" applyFont="1" applyBorder="1" applyAlignment="1">
      <alignment horizontal="left"/>
    </xf>
    <xf numFmtId="164" fontId="74" fillId="0" borderId="52" xfId="0" applyNumberFormat="1" applyFont="1" applyBorder="1" applyAlignment="1">
      <alignment horizontal="left" wrapText="1"/>
    </xf>
    <xf numFmtId="164" fontId="74" fillId="0" borderId="53" xfId="0" applyNumberFormat="1" applyFont="1" applyBorder="1" applyAlignment="1">
      <alignment horizontal="left" wrapText="1"/>
    </xf>
    <xf numFmtId="0" fontId="48" fillId="0" borderId="60" xfId="0" quotePrefix="1" applyFont="1" applyBorder="1" applyAlignment="1">
      <alignment horizontal="left"/>
    </xf>
    <xf numFmtId="0" fontId="48" fillId="0" borderId="61" xfId="0" applyFont="1" applyBorder="1" applyAlignment="1">
      <alignment horizontal="left"/>
    </xf>
    <xf numFmtId="0" fontId="48" fillId="0" borderId="62" xfId="0" applyFont="1" applyBorder="1" applyAlignment="1">
      <alignment horizontal="left"/>
    </xf>
    <xf numFmtId="0" fontId="63" fillId="0" borderId="23" xfId="0" applyFont="1" applyBorder="1" applyAlignment="1">
      <alignment horizontal="left" wrapText="1"/>
    </xf>
    <xf numFmtId="0" fontId="63" fillId="0" borderId="3" xfId="0" applyFont="1" applyBorder="1" applyAlignment="1">
      <alignment horizontal="left" wrapText="1"/>
    </xf>
    <xf numFmtId="0" fontId="63" fillId="0" borderId="63" xfId="0" applyFont="1" applyBorder="1" applyAlignment="1">
      <alignment horizontal="left" wrapText="1"/>
    </xf>
    <xf numFmtId="164" fontId="21" fillId="0" borderId="52" xfId="0" applyNumberFormat="1" applyFont="1" applyBorder="1" applyAlignment="1">
      <alignment horizontal="left"/>
    </xf>
    <xf numFmtId="164" fontId="21" fillId="0" borderId="53" xfId="0" applyNumberFormat="1" applyFont="1" applyBorder="1" applyAlignment="1">
      <alignment horizontal="left"/>
    </xf>
    <xf numFmtId="164" fontId="4" fillId="0" borderId="57" xfId="0" applyNumberFormat="1" applyFont="1" applyBorder="1" applyAlignment="1">
      <alignment horizontal="center"/>
    </xf>
    <xf numFmtId="164" fontId="4" fillId="0" borderId="58" xfId="0" applyNumberFormat="1" applyFont="1" applyBorder="1" applyAlignment="1">
      <alignment horizontal="center"/>
    </xf>
    <xf numFmtId="164" fontId="4" fillId="0" borderId="59" xfId="0" applyNumberFormat="1" applyFont="1" applyBorder="1" applyAlignment="1">
      <alignment horizontal="center"/>
    </xf>
    <xf numFmtId="0" fontId="69" fillId="0" borderId="23" xfId="0" applyFont="1" applyBorder="1" applyAlignment="1">
      <alignment horizontal="left" wrapText="1"/>
    </xf>
    <xf numFmtId="0" fontId="69" fillId="0" borderId="3" xfId="0" applyFont="1" applyBorder="1" applyAlignment="1">
      <alignment horizontal="left" wrapText="1"/>
    </xf>
    <xf numFmtId="0" fontId="69" fillId="0" borderId="63" xfId="0" applyFont="1" applyBorder="1" applyAlignment="1">
      <alignment horizontal="left" wrapText="1"/>
    </xf>
    <xf numFmtId="0" fontId="24" fillId="0" borderId="31" xfId="0" applyFont="1" applyBorder="1" applyAlignment="1">
      <alignment horizontal="left"/>
    </xf>
    <xf numFmtId="0" fontId="24" fillId="0" borderId="3" xfId="0" applyFont="1" applyBorder="1" applyAlignment="1">
      <alignment horizontal="left"/>
    </xf>
    <xf numFmtId="0" fontId="24" fillId="0" borderId="22" xfId="0" applyFont="1" applyBorder="1" applyAlignment="1">
      <alignment horizontal="left"/>
    </xf>
    <xf numFmtId="0" fontId="63" fillId="0" borderId="31" xfId="0" applyFont="1" applyBorder="1" applyAlignment="1">
      <alignment horizontal="right"/>
    </xf>
    <xf numFmtId="0" fontId="63" fillId="0" borderId="3" xfId="0" applyFont="1" applyBorder="1" applyAlignment="1">
      <alignment horizontal="right"/>
    </xf>
    <xf numFmtId="0" fontId="63" fillId="0" borderId="22" xfId="0" applyFont="1" applyBorder="1" applyAlignment="1">
      <alignment horizontal="right"/>
    </xf>
    <xf numFmtId="164" fontId="79" fillId="0" borderId="52" xfId="0" applyNumberFormat="1" applyFont="1" applyBorder="1" applyAlignment="1">
      <alignment horizontal="left" wrapText="1"/>
    </xf>
    <xf numFmtId="164" fontId="79" fillId="0" borderId="53" xfId="0" applyNumberFormat="1" applyFont="1" applyBorder="1" applyAlignment="1">
      <alignment horizontal="left" wrapText="1"/>
    </xf>
    <xf numFmtId="164" fontId="74" fillId="0" borderId="67" xfId="0" applyNumberFormat="1" applyFont="1" applyBorder="1" applyAlignment="1">
      <alignment horizontal="left" wrapText="1"/>
    </xf>
    <xf numFmtId="164" fontId="74" fillId="0" borderId="8" xfId="0" applyNumberFormat="1" applyFont="1" applyBorder="1" applyAlignment="1">
      <alignment horizontal="left" wrapText="1"/>
    </xf>
    <xf numFmtId="0" fontId="69" fillId="0" borderId="57" xfId="0" applyFont="1" applyBorder="1" applyAlignment="1">
      <alignment horizontal="left" wrapText="1"/>
    </xf>
    <xf numFmtId="0" fontId="69" fillId="0" borderId="4" xfId="0" applyFont="1" applyBorder="1" applyAlignment="1">
      <alignment horizontal="left" wrapText="1"/>
    </xf>
    <xf numFmtId="0" fontId="69" fillId="0" borderId="65" xfId="0" applyFont="1" applyBorder="1" applyAlignment="1">
      <alignment horizontal="left" wrapText="1"/>
    </xf>
    <xf numFmtId="164" fontId="74" fillId="0" borderId="66" xfId="0" applyNumberFormat="1" applyFont="1" applyBorder="1" applyAlignment="1">
      <alignment horizontal="left" wrapText="1"/>
    </xf>
    <xf numFmtId="164" fontId="74" fillId="0" borderId="21" xfId="0" applyNumberFormat="1" applyFont="1" applyBorder="1" applyAlignment="1">
      <alignment horizontal="left" wrapText="1"/>
    </xf>
    <xf numFmtId="0" fontId="63" fillId="0" borderId="1" xfId="0" applyFont="1" applyBorder="1" applyAlignment="1">
      <alignment horizontal="center"/>
    </xf>
    <xf numFmtId="164" fontId="1" fillId="0" borderId="52" xfId="0" applyNumberFormat="1" applyFont="1" applyBorder="1" applyAlignment="1">
      <alignment horizontal="left" wrapText="1"/>
    </xf>
    <xf numFmtId="164" fontId="1" fillId="0" borderId="53" xfId="0" applyNumberFormat="1" applyFont="1" applyBorder="1" applyAlignment="1">
      <alignment horizontal="left" wrapText="1"/>
    </xf>
    <xf numFmtId="0" fontId="84" fillId="0" borderId="0" xfId="0" applyFont="1" applyAlignment="1">
      <alignment horizontal="left"/>
    </xf>
    <xf numFmtId="0" fontId="1" fillId="0" borderId="0" xfId="0" quotePrefix="1" applyFont="1" applyAlignment="1">
      <alignment horizontal="left" wrapText="1"/>
    </xf>
    <xf numFmtId="0" fontId="84" fillId="0" borderId="26" xfId="0" applyFont="1" applyBorder="1" applyAlignment="1">
      <alignment horizontal="center" vertical="center" wrapText="1"/>
    </xf>
    <xf numFmtId="0" fontId="84" fillId="0" borderId="31" xfId="0" applyFont="1" applyBorder="1" applyAlignment="1">
      <alignment horizontal="center" vertical="center" wrapText="1"/>
    </xf>
    <xf numFmtId="0" fontId="83" fillId="0" borderId="42" xfId="0" applyFont="1" applyBorder="1" applyAlignment="1">
      <alignment horizontal="center" vertical="top" wrapText="1"/>
    </xf>
    <xf numFmtId="0" fontId="83" fillId="0" borderId="36" xfId="0" applyFont="1" applyBorder="1" applyAlignment="1">
      <alignment horizontal="center" vertical="top" wrapText="1"/>
    </xf>
    <xf numFmtId="0" fontId="83" fillId="0" borderId="47" xfId="0" applyFont="1" applyBorder="1" applyAlignment="1">
      <alignment horizontal="center" vertical="top" wrapText="1"/>
    </xf>
    <xf numFmtId="3" fontId="83" fillId="0" borderId="68" xfId="0" applyNumberFormat="1" applyFont="1" applyBorder="1" applyAlignment="1">
      <alignment horizontal="center" vertical="center" wrapText="1"/>
    </xf>
    <xf numFmtId="3" fontId="83" fillId="0" borderId="47" xfId="0" applyNumberFormat="1" applyFont="1" applyBorder="1" applyAlignment="1">
      <alignment horizontal="center" vertical="center" wrapText="1"/>
    </xf>
    <xf numFmtId="0" fontId="83" fillId="0" borderId="1" xfId="0" applyFont="1" applyBorder="1" applyAlignment="1">
      <alignment horizontal="center"/>
    </xf>
    <xf numFmtId="0" fontId="83" fillId="0" borderId="31" xfId="0" applyFont="1" applyBorder="1" applyAlignment="1">
      <alignment horizontal="center"/>
    </xf>
    <xf numFmtId="0" fontId="84" fillId="0" borderId="0" xfId="0" quotePrefix="1" applyFont="1" applyAlignment="1">
      <alignment horizontal="left"/>
    </xf>
    <xf numFmtId="0" fontId="91" fillId="0" borderId="49" xfId="0" applyFont="1" applyBorder="1" applyAlignment="1">
      <alignment horizontal="left" vertical="top" wrapText="1"/>
    </xf>
    <xf numFmtId="0" fontId="91" fillId="0" borderId="43" xfId="0" applyFont="1" applyBorder="1" applyAlignment="1">
      <alignment horizontal="left" vertical="top" wrapText="1"/>
    </xf>
    <xf numFmtId="0" fontId="91" fillId="0" borderId="50" xfId="0" applyFont="1" applyBorder="1" applyAlignment="1">
      <alignment horizontal="left" vertical="top" wrapText="1"/>
    </xf>
    <xf numFmtId="0" fontId="83" fillId="0" borderId="44" xfId="0" applyFont="1" applyBorder="1" applyAlignment="1">
      <alignment horizontal="center" vertical="top" wrapText="1"/>
    </xf>
    <xf numFmtId="0" fontId="83" fillId="0" borderId="45" xfId="0" applyFont="1" applyBorder="1" applyAlignment="1">
      <alignment horizontal="center" vertical="top" wrapText="1"/>
    </xf>
    <xf numFmtId="0" fontId="83" fillId="0" borderId="35" xfId="0" applyFont="1" applyBorder="1" applyAlignment="1">
      <alignment horizontal="center"/>
    </xf>
    <xf numFmtId="0" fontId="83" fillId="0" borderId="70" xfId="0" applyFont="1" applyBorder="1" applyAlignment="1">
      <alignment horizontal="center"/>
    </xf>
    <xf numFmtId="1" fontId="91" fillId="0" borderId="39" xfId="0" applyNumberFormat="1" applyFont="1" applyBorder="1" applyAlignment="1">
      <alignment horizontal="center" wrapText="1"/>
    </xf>
    <xf numFmtId="1" fontId="91" fillId="0" borderId="68" xfId="0" applyNumberFormat="1" applyFont="1" applyBorder="1" applyAlignment="1">
      <alignment horizontal="center" wrapText="1"/>
    </xf>
    <xf numFmtId="0" fontId="83" fillId="0" borderId="39" xfId="0" applyFont="1" applyBorder="1" applyAlignment="1">
      <alignment horizontal="center" wrapText="1"/>
    </xf>
    <xf numFmtId="0" fontId="83" fillId="0" borderId="68" xfId="0" applyFont="1" applyBorder="1" applyAlignment="1">
      <alignment horizontal="center"/>
    </xf>
    <xf numFmtId="0" fontId="83" fillId="0" borderId="39" xfId="0" applyFont="1" applyBorder="1" applyAlignment="1">
      <alignment horizontal="center"/>
    </xf>
    <xf numFmtId="0" fontId="83" fillId="0" borderId="69" xfId="0" applyFont="1" applyBorder="1" applyAlignment="1">
      <alignment horizontal="center"/>
    </xf>
    <xf numFmtId="1" fontId="83" fillId="0" borderId="26" xfId="0" applyNumberFormat="1" applyFont="1" applyBorder="1" applyAlignment="1">
      <alignment horizontal="center"/>
    </xf>
    <xf numFmtId="1" fontId="83" fillId="0" borderId="31" xfId="0" applyNumberFormat="1" applyFont="1" applyBorder="1" applyAlignment="1">
      <alignment horizontal="center"/>
    </xf>
    <xf numFmtId="1" fontId="83" fillId="0" borderId="0" xfId="0" applyNumberFormat="1" applyFont="1" applyAlignment="1">
      <alignment horizontal="center"/>
    </xf>
    <xf numFmtId="3" fontId="84" fillId="0" borderId="6" xfId="0" applyNumberFormat="1" applyFont="1" applyBorder="1" applyAlignment="1">
      <alignment horizontal="right"/>
    </xf>
    <xf numFmtId="0" fontId="84" fillId="0" borderId="0" xfId="0" applyFont="1" applyAlignment="1">
      <alignment horizontal="center"/>
    </xf>
    <xf numFmtId="3" fontId="84" fillId="0" borderId="60" xfId="0" applyNumberFormat="1" applyFont="1" applyBorder="1" applyAlignment="1">
      <alignment horizontal="right"/>
    </xf>
    <xf numFmtId="3" fontId="84" fillId="0" borderId="79" xfId="0" applyNumberFormat="1" applyFont="1" applyBorder="1" applyAlignment="1">
      <alignment horizontal="right"/>
    </xf>
    <xf numFmtId="14" fontId="19" fillId="0" borderId="31" xfId="0" quotePrefix="1" applyNumberFormat="1" applyFont="1" applyBorder="1" applyAlignment="1" applyProtection="1">
      <alignment horizontal="center" vertical="center" wrapText="1"/>
      <protection locked="0"/>
    </xf>
    <xf numFmtId="14" fontId="89" fillId="0" borderId="31" xfId="0" applyNumberFormat="1" applyFont="1" applyBorder="1" applyAlignment="1" applyProtection="1">
      <alignment horizontal="center" vertical="center" wrapText="1"/>
      <protection locked="0"/>
    </xf>
    <xf numFmtId="0" fontId="100" fillId="0" borderId="71" xfId="0" applyFont="1" applyBorder="1" applyAlignment="1" applyProtection="1">
      <alignment horizontal="center" vertical="center" wrapText="1"/>
      <protection locked="0"/>
    </xf>
    <xf numFmtId="0" fontId="100" fillId="0" borderId="72" xfId="0" applyFont="1" applyBorder="1" applyAlignment="1" applyProtection="1">
      <alignment horizontal="center" vertical="center" wrapText="1"/>
      <protection locked="0"/>
    </xf>
    <xf numFmtId="0" fontId="95" fillId="0" borderId="31" xfId="0" applyFont="1" applyBorder="1" applyAlignment="1" applyProtection="1">
      <alignment horizontal="center" vertical="center" wrapText="1"/>
      <protection locked="0"/>
    </xf>
    <xf numFmtId="14" fontId="89" fillId="0" borderId="1" xfId="0" quotePrefix="1" applyNumberFormat="1" applyFont="1" applyBorder="1" applyAlignment="1" applyProtection="1">
      <alignment horizontal="center" vertical="center" wrapText="1"/>
      <protection locked="0"/>
    </xf>
    <xf numFmtId="14" fontId="89" fillId="0" borderId="1" xfId="0" applyNumberFormat="1" applyFont="1" applyBorder="1" applyAlignment="1" applyProtection="1">
      <alignment horizontal="center" vertical="center" wrapText="1"/>
      <protection locked="0"/>
    </xf>
    <xf numFmtId="0" fontId="92" fillId="0" borderId="0" xfId="0" applyFont="1" applyAlignment="1">
      <alignment horizontal="center"/>
    </xf>
    <xf numFmtId="0" fontId="83" fillId="0" borderId="0" xfId="0" applyFont="1" applyAlignment="1">
      <alignment horizontal="center"/>
    </xf>
    <xf numFmtId="1" fontId="83" fillId="0" borderId="1" xfId="0" applyNumberFormat="1" applyFont="1" applyBorder="1" applyAlignment="1">
      <alignment horizontal="center"/>
    </xf>
    <xf numFmtId="166" fontId="89" fillId="0" borderId="31" xfId="0" applyNumberFormat="1" applyFont="1" applyBorder="1" applyAlignment="1" applyProtection="1">
      <alignment horizontal="left" vertical="top" wrapText="1"/>
      <protection locked="0"/>
    </xf>
    <xf numFmtId="0" fontId="19" fillId="0" borderId="31" xfId="0" quotePrefix="1" applyFont="1" applyBorder="1" applyAlignment="1" applyProtection="1">
      <alignment horizontal="left" vertical="top" wrapText="1"/>
      <protection locked="0"/>
    </xf>
    <xf numFmtId="0" fontId="89" fillId="0" borderId="31" xfId="0" applyFont="1" applyBorder="1" applyAlignment="1" applyProtection="1">
      <alignment vertical="top" wrapText="1"/>
      <protection locked="0"/>
    </xf>
    <xf numFmtId="0" fontId="23" fillId="0" borderId="31" xfId="0" applyFont="1" applyBorder="1" applyAlignment="1" applyProtection="1">
      <alignment vertical="top" wrapText="1"/>
      <protection locked="0"/>
    </xf>
    <xf numFmtId="0" fontId="95" fillId="0" borderId="31" xfId="0" applyFont="1" applyBorder="1" applyAlignment="1" applyProtection="1">
      <alignment vertical="top" wrapText="1"/>
      <protection locked="0"/>
    </xf>
    <xf numFmtId="49" fontId="23" fillId="0" borderId="31" xfId="0" applyNumberFormat="1" applyFont="1" applyBorder="1" applyAlignment="1" applyProtection="1">
      <alignment horizontal="left" vertical="top" wrapText="1"/>
      <protection locked="0"/>
    </xf>
    <xf numFmtId="49" fontId="95" fillId="0" borderId="31" xfId="0" applyNumberFormat="1" applyFont="1" applyBorder="1" applyAlignment="1" applyProtection="1">
      <alignment horizontal="left" vertical="top" wrapText="1"/>
      <protection locked="0"/>
    </xf>
    <xf numFmtId="1" fontId="83" fillId="0" borderId="35" xfId="0" applyNumberFormat="1" applyFont="1" applyBorder="1" applyAlignment="1">
      <alignment horizontal="center" wrapText="1"/>
    </xf>
    <xf numFmtId="1" fontId="83" fillId="0" borderId="70" xfId="0" applyNumberFormat="1" applyFont="1" applyBorder="1" applyAlignment="1">
      <alignment horizontal="center" wrapText="1"/>
    </xf>
    <xf numFmtId="0" fontId="84" fillId="0" borderId="1" xfId="0" applyFont="1" applyBorder="1" applyAlignment="1">
      <alignment horizontal="center" vertical="center" wrapText="1"/>
    </xf>
    <xf numFmtId="0" fontId="83" fillId="0" borderId="26" xfId="0" applyFont="1" applyBorder="1" applyAlignment="1">
      <alignment horizontal="center"/>
    </xf>
    <xf numFmtId="0" fontId="1" fillId="0" borderId="0" xfId="0" applyFont="1" applyAlignment="1" applyProtection="1">
      <alignment horizontal="left" vertical="top" wrapText="1"/>
      <protection locked="0"/>
    </xf>
    <xf numFmtId="0" fontId="1" fillId="0" borderId="49" xfId="0" applyFont="1" applyBorder="1" applyAlignment="1">
      <alignment horizontal="center" vertical="top" wrapText="1"/>
    </xf>
    <xf numFmtId="0" fontId="83" fillId="0" borderId="43" xfId="0" applyFont="1" applyBorder="1" applyAlignment="1">
      <alignment horizontal="center" vertical="top" wrapText="1"/>
    </xf>
    <xf numFmtId="0" fontId="83" fillId="0" borderId="50" xfId="0" applyFont="1" applyBorder="1" applyAlignment="1">
      <alignment horizontal="center" vertical="top" wrapText="1"/>
    </xf>
    <xf numFmtId="0" fontId="109" fillId="0" borderId="0" xfId="0" applyFont="1" applyAlignment="1">
      <alignment horizontal="left" wrapText="1"/>
    </xf>
    <xf numFmtId="0" fontId="112" fillId="0" borderId="0" xfId="0" applyFont="1" applyAlignment="1">
      <alignment horizontal="left"/>
    </xf>
    <xf numFmtId="0" fontId="28" fillId="0" borderId="0" xfId="0" applyFont="1" applyAlignment="1">
      <alignment horizontal="left"/>
    </xf>
    <xf numFmtId="0" fontId="1" fillId="0" borderId="0" xfId="0" applyFont="1" applyAlignment="1">
      <alignment horizontal="left"/>
    </xf>
    <xf numFmtId="0" fontId="109" fillId="0" borderId="0" xfId="0" applyFont="1" applyAlignment="1">
      <alignment horizontal="left"/>
    </xf>
    <xf numFmtId="0" fontId="0" fillId="0" borderId="0" xfId="0" applyAlignment="1">
      <alignment horizontal="left"/>
    </xf>
    <xf numFmtId="0" fontId="120" fillId="0" borderId="0" xfId="0" applyFont="1" applyAlignment="1">
      <alignment horizontal="left"/>
    </xf>
    <xf numFmtId="0" fontId="1" fillId="0" borderId="73"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22" xfId="0" applyFont="1" applyBorder="1" applyAlignment="1" applyProtection="1">
      <alignment vertical="top" wrapText="1"/>
      <protection locked="0"/>
    </xf>
    <xf numFmtId="0" fontId="4" fillId="0" borderId="26"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31" xfId="0" applyFont="1" applyBorder="1" applyAlignment="1" applyProtection="1">
      <alignment horizontal="center" vertical="top" wrapText="1"/>
      <protection locked="0"/>
    </xf>
    <xf numFmtId="0" fontId="63" fillId="0" borderId="26" xfId="0" applyFont="1" applyBorder="1" applyAlignment="1" applyProtection="1">
      <alignment vertical="top" wrapText="1"/>
      <protection locked="0"/>
    </xf>
    <xf numFmtId="0" fontId="63" fillId="0" borderId="1" xfId="0" applyFont="1" applyBorder="1" applyAlignment="1" applyProtection="1">
      <alignment vertical="top" wrapText="1"/>
      <protection locked="0"/>
    </xf>
    <xf numFmtId="0" fontId="63" fillId="0" borderId="31" xfId="0" applyFont="1" applyBorder="1" applyAlignment="1" applyProtection="1">
      <alignment vertical="top" wrapText="1"/>
      <protection locked="0"/>
    </xf>
    <xf numFmtId="0" fontId="18" fillId="0" borderId="0" xfId="0" applyFont="1"/>
    <xf numFmtId="0" fontId="4" fillId="5" borderId="51"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1" fillId="0" borderId="74"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75" xfId="0" applyFont="1" applyBorder="1" applyAlignment="1" applyProtection="1">
      <alignment vertical="top" wrapText="1"/>
      <protection locked="0"/>
    </xf>
    <xf numFmtId="0" fontId="1" fillId="0" borderId="73"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3" borderId="73"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4" fillId="0" borderId="0" xfId="0" applyFont="1" applyAlignment="1">
      <alignment horizontal="left" wrapText="1"/>
    </xf>
    <xf numFmtId="0" fontId="63" fillId="0" borderId="76" xfId="0" applyFont="1" applyBorder="1" applyAlignment="1" applyProtection="1">
      <alignment vertical="top" wrapText="1"/>
      <protection locked="0"/>
    </xf>
    <xf numFmtId="0" fontId="63" fillId="0" borderId="77" xfId="0" applyFont="1" applyBorder="1" applyAlignment="1" applyProtection="1">
      <alignment vertical="top" wrapText="1"/>
      <protection locked="0"/>
    </xf>
    <xf numFmtId="0" fontId="63" fillId="0" borderId="78" xfId="0" applyFont="1" applyBorder="1" applyAlignment="1" applyProtection="1">
      <alignment vertical="top" wrapText="1"/>
      <protection locked="0"/>
    </xf>
    <xf numFmtId="0" fontId="21" fillId="0" borderId="0" xfId="0" applyFont="1" applyAlignment="1">
      <alignment wrapText="1"/>
    </xf>
    <xf numFmtId="0" fontId="48" fillId="0" borderId="0" xfId="0" applyFont="1"/>
    <xf numFmtId="0" fontId="128" fillId="0" borderId="0" xfId="0" applyFont="1" applyAlignment="1">
      <alignment horizontal="left" wrapText="1"/>
    </xf>
    <xf numFmtId="0" fontId="127" fillId="0" borderId="0" xfId="0" applyFont="1" applyAlignment="1">
      <alignment horizontal="left" wrapText="1"/>
    </xf>
    <xf numFmtId="0" fontId="21" fillId="0" borderId="0" xfId="0" applyFont="1" applyAlignment="1">
      <alignment horizontal="left" wrapText="1"/>
    </xf>
    <xf numFmtId="0" fontId="45" fillId="0" borderId="0" xfId="0" applyFont="1" applyAlignment="1">
      <alignment horizontal="left" wrapText="1"/>
    </xf>
    <xf numFmtId="0" fontId="21" fillId="0" borderId="0" xfId="0" applyFont="1" applyAlignment="1">
      <alignment horizontal="justify"/>
    </xf>
    <xf numFmtId="0" fontId="126" fillId="0" borderId="0" xfId="0" applyFont="1" applyAlignment="1">
      <alignment horizontal="center"/>
    </xf>
    <xf numFmtId="0" fontId="21" fillId="0" borderId="0" xfId="0" applyFont="1" applyAlignment="1">
      <alignment horizontal="left" vertical="top" wrapText="1"/>
    </xf>
    <xf numFmtId="14" fontId="21" fillId="0" borderId="0" xfId="0" applyNumberFormat="1" applyFont="1" applyAlignment="1">
      <alignment horizontal="center"/>
    </xf>
  </cellXfs>
  <cellStyles count="3">
    <cellStyle name="Comma" xfId="1" builtinId="3"/>
    <cellStyle name="Hyperlink" xfId="2" builtinId="8"/>
    <cellStyle name="Normal" xfId="0" builtinId="0"/>
  </cellStyles>
  <dxfs count="1">
    <dxf>
      <font>
        <b/>
        <i val="0"/>
        <condense val="0"/>
        <extend val="0"/>
        <color indexed="9"/>
      </font>
      <fill>
        <patternFill patternType="solid">
          <fgColor indexed="6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6"/>
  <sheetViews>
    <sheetView view="pageBreakPreview" zoomScaleSheetLayoutView="100" workbookViewId="0">
      <selection activeCell="I20" sqref="I20"/>
    </sheetView>
  </sheetViews>
  <sheetFormatPr defaultColWidth="9.109375" defaultRowHeight="13.2" x14ac:dyDescent="0.25"/>
  <cols>
    <col min="1" max="1" width="27.88671875" style="1" customWidth="1"/>
    <col min="2" max="16384" width="9.109375" style="1"/>
  </cols>
  <sheetData>
    <row r="2" spans="1:7" x14ac:dyDescent="0.25">
      <c r="A2" s="405" t="s">
        <v>55</v>
      </c>
      <c r="B2" s="405"/>
      <c r="C2" s="405"/>
      <c r="D2" s="405"/>
      <c r="E2" s="405"/>
      <c r="F2" s="405"/>
      <c r="G2" s="405"/>
    </row>
    <row r="3" spans="1:7" x14ac:dyDescent="0.25">
      <c r="A3" s="405"/>
      <c r="B3" s="405"/>
      <c r="C3" s="405"/>
      <c r="D3" s="405"/>
      <c r="E3" s="405"/>
      <c r="F3" s="405"/>
      <c r="G3" s="405"/>
    </row>
    <row r="4" spans="1:7" customFormat="1" x14ac:dyDescent="0.25">
      <c r="A4" s="405"/>
      <c r="B4" s="405"/>
      <c r="C4" s="405"/>
      <c r="D4" s="405"/>
      <c r="E4" s="405"/>
      <c r="F4" s="405"/>
      <c r="G4" s="405"/>
    </row>
    <row r="5" spans="1:7" customFormat="1" x14ac:dyDescent="0.25">
      <c r="A5" s="405"/>
      <c r="B5" s="405"/>
      <c r="C5" s="405"/>
      <c r="D5" s="405"/>
      <c r="E5" s="405"/>
      <c r="F5" s="405"/>
      <c r="G5" s="405"/>
    </row>
    <row r="6" spans="1:7" x14ac:dyDescent="0.25">
      <c r="C6" s="2"/>
      <c r="D6" s="2"/>
      <c r="E6" s="2"/>
      <c r="F6" s="2"/>
    </row>
    <row r="7" spans="1:7" x14ac:dyDescent="0.25">
      <c r="F7" s="3"/>
    </row>
    <row r="8" spans="1:7" ht="21" x14ac:dyDescent="0.4">
      <c r="A8" s="4"/>
      <c r="B8" s="373" t="s">
        <v>366</v>
      </c>
      <c r="F8" s="3"/>
    </row>
    <row r="9" spans="1:7" x14ac:dyDescent="0.25">
      <c r="F9" s="3"/>
    </row>
    <row r="10" spans="1:7" x14ac:dyDescent="0.25">
      <c r="E10" s="3"/>
      <c r="F10" s="3"/>
    </row>
    <row r="11" spans="1:7" x14ac:dyDescent="0.25">
      <c r="F11" s="3"/>
    </row>
    <row r="12" spans="1:7" x14ac:dyDescent="0.25">
      <c r="F12" s="3"/>
    </row>
    <row r="13" spans="1:7" x14ac:dyDescent="0.25">
      <c r="F13" s="3"/>
    </row>
    <row r="14" spans="1:7" x14ac:dyDescent="0.25">
      <c r="F14" s="3"/>
    </row>
    <row r="15" spans="1:7" ht="12.75" customHeight="1" x14ac:dyDescent="0.25">
      <c r="A15" s="406"/>
      <c r="B15" s="406"/>
      <c r="C15" s="406"/>
      <c r="D15" s="406"/>
      <c r="E15" s="406"/>
      <c r="F15" s="406"/>
      <c r="G15" s="406"/>
    </row>
    <row r="16" spans="1:7" ht="12.75" customHeight="1" x14ac:dyDescent="0.25">
      <c r="A16" s="406"/>
      <c r="B16" s="406"/>
      <c r="C16" s="406"/>
      <c r="D16" s="406"/>
      <c r="E16" s="406"/>
      <c r="F16" s="406"/>
      <c r="G16" s="406"/>
    </row>
    <row r="17" spans="1:7" ht="12.75" customHeight="1" x14ac:dyDescent="0.25">
      <c r="A17" s="406" t="s">
        <v>112</v>
      </c>
      <c r="B17" s="406"/>
      <c r="C17" s="406"/>
      <c r="D17" s="406"/>
      <c r="E17" s="406"/>
      <c r="F17" s="406"/>
      <c r="G17" s="406"/>
    </row>
    <row r="18" spans="1:7" ht="12.75" customHeight="1" x14ac:dyDescent="0.25">
      <c r="A18" s="406"/>
      <c r="B18" s="406"/>
      <c r="C18" s="406"/>
      <c r="D18" s="406"/>
      <c r="E18" s="406"/>
      <c r="F18" s="406"/>
      <c r="G18" s="406"/>
    </row>
    <row r="19" spans="1:7" ht="12.75" customHeight="1" x14ac:dyDescent="0.25">
      <c r="A19" s="407" t="s">
        <v>113</v>
      </c>
      <c r="B19" s="407"/>
      <c r="C19" s="407"/>
      <c r="D19" s="407"/>
      <c r="E19" s="407"/>
      <c r="F19" s="407"/>
      <c r="G19" s="407"/>
    </row>
    <row r="20" spans="1:7" ht="12.75" customHeight="1" x14ac:dyDescent="0.25">
      <c r="A20" s="407"/>
      <c r="B20" s="407"/>
      <c r="C20" s="407"/>
      <c r="D20" s="407"/>
      <c r="E20" s="407"/>
      <c r="F20" s="407"/>
      <c r="G20" s="407"/>
    </row>
    <row r="21" spans="1:7" ht="12.75" customHeight="1" x14ac:dyDescent="0.25">
      <c r="A21" s="404" t="s">
        <v>638</v>
      </c>
      <c r="B21" s="404"/>
      <c r="C21" s="404"/>
      <c r="D21" s="404"/>
      <c r="E21" s="404"/>
      <c r="F21" s="404"/>
      <c r="G21" s="404"/>
    </row>
    <row r="22" spans="1:7" ht="12.75" customHeight="1" x14ac:dyDescent="0.25">
      <c r="A22" s="404"/>
      <c r="B22" s="404"/>
      <c r="C22" s="404"/>
      <c r="D22" s="404"/>
      <c r="E22" s="404"/>
      <c r="F22" s="404"/>
      <c r="G22" s="404"/>
    </row>
    <row r="26" spans="1:7" ht="16.2" x14ac:dyDescent="0.4">
      <c r="A26" s="5"/>
    </row>
  </sheetData>
  <mergeCells count="5">
    <mergeCell ref="A21:G22"/>
    <mergeCell ref="A2:G5"/>
    <mergeCell ref="A15:G16"/>
    <mergeCell ref="A17:G18"/>
    <mergeCell ref="A19:G20"/>
  </mergeCells>
  <phoneticPr fontId="0" type="noConversion"/>
  <pageMargins left="0.74803149606299213" right="0.74803149606299213" top="0.98425196850393704" bottom="0.98425196850393704" header="0.51181102362204722" footer="0.51181102362204722"/>
  <pageSetup paperSize="9" firstPageNumber="0" orientation="portrait" verticalDpi="300"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P97"/>
  <sheetViews>
    <sheetView view="pageBreakPreview" topLeftCell="A82" zoomScaleNormal="130" zoomScaleSheetLayoutView="100" workbookViewId="0">
      <selection activeCell="B82" sqref="B82"/>
    </sheetView>
  </sheetViews>
  <sheetFormatPr defaultColWidth="8.88671875" defaultRowHeight="13.2" x14ac:dyDescent="0.25"/>
  <cols>
    <col min="1" max="5" width="5.6640625" style="313" customWidth="1"/>
    <col min="6" max="7" width="15.6640625" style="313" customWidth="1"/>
    <col min="8" max="8" width="13.44140625" style="313" customWidth="1"/>
    <col min="9" max="9" width="14.109375" style="314" customWidth="1"/>
    <col min="10" max="11" width="9.109375" style="315" customWidth="1"/>
    <col min="12" max="16384" width="8.88671875" style="313"/>
  </cols>
  <sheetData>
    <row r="1" spans="1:11" ht="15.6" x14ac:dyDescent="0.3">
      <c r="A1" s="311" t="s">
        <v>124</v>
      </c>
      <c r="B1" s="312"/>
      <c r="C1" s="312"/>
      <c r="D1" s="312"/>
      <c r="E1" s="312"/>
      <c r="F1" s="312"/>
      <c r="G1" s="312"/>
    </row>
    <row r="3" spans="1:11" x14ac:dyDescent="0.25">
      <c r="A3" s="181" t="s">
        <v>95</v>
      </c>
    </row>
    <row r="4" spans="1:11" x14ac:dyDescent="0.25">
      <c r="A4" s="314" t="s">
        <v>169</v>
      </c>
    </row>
    <row r="5" spans="1:11" x14ac:dyDescent="0.25">
      <c r="A5" s="313" t="s">
        <v>271</v>
      </c>
    </row>
    <row r="6" spans="1:11" x14ac:dyDescent="0.25">
      <c r="A6" t="s">
        <v>65</v>
      </c>
    </row>
    <row r="7" spans="1:11" x14ac:dyDescent="0.25">
      <c r="A7" s="313" t="s">
        <v>225</v>
      </c>
    </row>
    <row r="8" spans="1:11" x14ac:dyDescent="0.25">
      <c r="A8" s="314"/>
      <c r="J8" s="315" t="s">
        <v>170</v>
      </c>
    </row>
    <row r="9" spans="1:11" x14ac:dyDescent="0.25">
      <c r="A9" s="314" t="s">
        <v>144</v>
      </c>
      <c r="B9" s="314"/>
      <c r="H9" s="316">
        <v>2018</v>
      </c>
      <c r="I9" s="316">
        <v>2017</v>
      </c>
      <c r="J9" s="315" t="s">
        <v>171</v>
      </c>
    </row>
    <row r="10" spans="1:11" x14ac:dyDescent="0.25">
      <c r="H10" s="317" t="s">
        <v>204</v>
      </c>
      <c r="I10" s="375" t="s">
        <v>204</v>
      </c>
    </row>
    <row r="11" spans="1:11" ht="13.35" customHeight="1" x14ac:dyDescent="0.25">
      <c r="B11" s="540" t="s">
        <v>389</v>
      </c>
      <c r="C11" s="540"/>
      <c r="D11" s="540"/>
      <c r="E11" s="540"/>
      <c r="F11" s="540"/>
      <c r="G11" s="540"/>
      <c r="H11" s="387">
        <v>1347526</v>
      </c>
      <c r="I11" s="396">
        <v>1619955</v>
      </c>
    </row>
    <row r="12" spans="1:11" x14ac:dyDescent="0.25">
      <c r="B12" s="541" t="s">
        <v>653</v>
      </c>
      <c r="C12" s="541"/>
      <c r="D12" s="541"/>
      <c r="E12" s="541"/>
      <c r="F12" s="541"/>
      <c r="G12" s="541"/>
      <c r="H12" s="388">
        <v>4228</v>
      </c>
      <c r="I12" s="341">
        <v>5787</v>
      </c>
    </row>
    <row r="13" spans="1:11" x14ac:dyDescent="0.25">
      <c r="B13" s="318" t="s">
        <v>430</v>
      </c>
      <c r="C13" s="318"/>
      <c r="D13" s="318"/>
      <c r="E13" s="318"/>
      <c r="F13" s="318"/>
      <c r="G13" s="318"/>
      <c r="H13" s="388">
        <v>73199</v>
      </c>
      <c r="I13" s="341">
        <v>105447</v>
      </c>
    </row>
    <row r="14" spans="1:11" x14ac:dyDescent="0.25">
      <c r="B14" s="318" t="s">
        <v>431</v>
      </c>
      <c r="C14" s="318"/>
      <c r="D14" s="318"/>
      <c r="E14" s="318"/>
      <c r="F14" s="318"/>
      <c r="G14" s="318"/>
      <c r="H14" s="388">
        <v>46805</v>
      </c>
      <c r="I14" s="341">
        <v>61507</v>
      </c>
    </row>
    <row r="15" spans="1:11" x14ac:dyDescent="0.25">
      <c r="B15" s="356" t="s">
        <v>608</v>
      </c>
      <c r="C15" s="318"/>
      <c r="D15" s="318"/>
      <c r="E15" s="318"/>
      <c r="F15" s="318"/>
      <c r="G15" s="318"/>
      <c r="H15" s="388">
        <v>1547285</v>
      </c>
      <c r="I15" s="341">
        <v>245381</v>
      </c>
    </row>
    <row r="16" spans="1:11" ht="13.8" thickBot="1" x14ac:dyDescent="0.3">
      <c r="A16" s="314"/>
      <c r="B16" s="314" t="s">
        <v>172</v>
      </c>
      <c r="C16" s="314"/>
      <c r="D16" s="314"/>
      <c r="E16" s="314"/>
      <c r="F16" s="314"/>
      <c r="H16" s="386">
        <f>SUM(H11:H15)</f>
        <v>3019043</v>
      </c>
      <c r="I16" s="386">
        <f>SUM(I11:I15)</f>
        <v>2038077</v>
      </c>
      <c r="J16" s="319" t="b">
        <f>H16='P vai Z aprekins'!G8</f>
        <v>1</v>
      </c>
      <c r="K16" s="319" t="b">
        <f>I16='P vai Z aprekins'!H8</f>
        <v>1</v>
      </c>
    </row>
    <row r="17" spans="1:16" ht="15" customHeight="1" thickTop="1" x14ac:dyDescent="0.25">
      <c r="A17" s="314"/>
      <c r="B17" s="314"/>
      <c r="C17" s="314"/>
      <c r="D17" s="314"/>
      <c r="E17" s="314"/>
      <c r="F17" s="314"/>
      <c r="G17" s="320"/>
      <c r="H17" s="321"/>
      <c r="I17" s="320"/>
    </row>
    <row r="18" spans="1:16" ht="14.4" hidden="1" customHeight="1" x14ac:dyDescent="0.25">
      <c r="B18" s="314"/>
      <c r="C18" s="314"/>
      <c r="D18" s="314"/>
      <c r="E18" s="314"/>
      <c r="F18" s="314"/>
      <c r="H18" s="322">
        <f>H9</f>
        <v>2018</v>
      </c>
      <c r="I18" s="316">
        <f>I9</f>
        <v>2017</v>
      </c>
    </row>
    <row r="19" spans="1:16" ht="15" hidden="1" customHeight="1" x14ac:dyDescent="0.25">
      <c r="A19" s="314" t="s">
        <v>173</v>
      </c>
      <c r="H19" s="323" t="str">
        <f>H10</f>
        <v>EUR</v>
      </c>
      <c r="I19" s="317" t="str">
        <f>I10</f>
        <v>EUR</v>
      </c>
    </row>
    <row r="20" spans="1:16" ht="15" hidden="1" customHeight="1" x14ac:dyDescent="0.25">
      <c r="B20" s="313" t="s">
        <v>174</v>
      </c>
      <c r="F20" s="313" t="s">
        <v>390</v>
      </c>
      <c r="H20" s="324">
        <f>H16</f>
        <v>3019043</v>
      </c>
      <c r="I20" s="324">
        <f>I11</f>
        <v>1619955</v>
      </c>
    </row>
    <row r="21" spans="1:16" ht="15" hidden="1" customHeight="1" thickBot="1" x14ac:dyDescent="0.3">
      <c r="A21" s="314"/>
      <c r="B21" s="314" t="str">
        <f>B16</f>
        <v>Kopā</v>
      </c>
      <c r="C21" s="314"/>
      <c r="D21" s="314"/>
      <c r="E21" s="314"/>
      <c r="F21" s="314"/>
      <c r="H21" s="325">
        <f>SUM(H20:H20)</f>
        <v>3019043</v>
      </c>
      <c r="I21" s="325">
        <f>SUM(I20:I20)</f>
        <v>1619955</v>
      </c>
      <c r="J21" s="319"/>
      <c r="K21" s="319"/>
      <c r="L21" s="314"/>
    </row>
    <row r="22" spans="1:16" x14ac:dyDescent="0.25">
      <c r="A22" s="326"/>
      <c r="B22" s="314"/>
      <c r="C22" s="314"/>
      <c r="D22" s="314"/>
      <c r="E22" s="314"/>
      <c r="F22" s="314"/>
      <c r="G22" s="320"/>
      <c r="H22" s="327"/>
      <c r="I22" s="327"/>
      <c r="L22" s="314"/>
    </row>
    <row r="23" spans="1:16" x14ac:dyDescent="0.25">
      <c r="A23" s="181" t="s">
        <v>96</v>
      </c>
      <c r="G23" s="328"/>
      <c r="H23" s="329"/>
      <c r="I23" s="321"/>
      <c r="L23" s="330"/>
    </row>
    <row r="24" spans="1:16" x14ac:dyDescent="0.25">
      <c r="A24" s="314"/>
      <c r="G24" s="328"/>
      <c r="H24" s="329"/>
      <c r="I24" s="321"/>
      <c r="L24" s="330"/>
    </row>
    <row r="25" spans="1:16" x14ac:dyDescent="0.25">
      <c r="A25" s="313" t="s">
        <v>175</v>
      </c>
      <c r="G25" s="328"/>
      <c r="H25" s="329"/>
      <c r="I25" s="321"/>
      <c r="K25" s="331"/>
      <c r="L25" s="330"/>
    </row>
    <row r="26" spans="1:16" x14ac:dyDescent="0.25">
      <c r="A26" s="313" t="s">
        <v>176</v>
      </c>
      <c r="G26" s="328"/>
      <c r="H26" s="329"/>
      <c r="I26" s="321"/>
      <c r="K26" s="331"/>
      <c r="L26" s="330"/>
    </row>
    <row r="27" spans="1:16" x14ac:dyDescent="0.25">
      <c r="H27" s="316">
        <f>H9</f>
        <v>2018</v>
      </c>
      <c r="I27" s="316">
        <f>I9</f>
        <v>2017</v>
      </c>
    </row>
    <row r="28" spans="1:16" x14ac:dyDescent="0.25">
      <c r="B28" s="314" t="s">
        <v>177</v>
      </c>
      <c r="C28" s="314"/>
      <c r="D28" s="314"/>
      <c r="H28" s="323" t="str">
        <f>H19</f>
        <v>EUR</v>
      </c>
      <c r="I28" s="317" t="str">
        <f>I19</f>
        <v>EUR</v>
      </c>
    </row>
    <row r="29" spans="1:16" x14ac:dyDescent="0.25">
      <c r="B29" s="313" t="s">
        <v>429</v>
      </c>
      <c r="H29" s="389">
        <v>1790</v>
      </c>
      <c r="I29" s="389">
        <v>1190</v>
      </c>
      <c r="L29" s="314"/>
      <c r="M29" s="314"/>
      <c r="N29" s="314"/>
      <c r="O29" s="314"/>
      <c r="P29" s="314"/>
    </row>
    <row r="30" spans="1:16" x14ac:dyDescent="0.25">
      <c r="B30" s="313" t="s">
        <v>236</v>
      </c>
      <c r="H30" s="389">
        <v>916944</v>
      </c>
      <c r="I30" s="389">
        <v>725617</v>
      </c>
      <c r="L30" s="314"/>
      <c r="M30" s="314"/>
      <c r="N30" s="314"/>
      <c r="O30" s="314"/>
      <c r="P30" s="314"/>
    </row>
    <row r="31" spans="1:16" x14ac:dyDescent="0.25">
      <c r="B31" s="542" t="s">
        <v>371</v>
      </c>
      <c r="C31" s="543"/>
      <c r="D31" s="543"/>
      <c r="E31" s="543"/>
      <c r="F31" s="543"/>
      <c r="H31" s="389">
        <v>615578</v>
      </c>
      <c r="I31" s="389">
        <v>330825</v>
      </c>
      <c r="L31" s="314"/>
      <c r="M31" s="314"/>
      <c r="N31" s="314"/>
      <c r="O31" s="314"/>
      <c r="P31" s="314"/>
    </row>
    <row r="32" spans="1:16" x14ac:dyDescent="0.25">
      <c r="B32" t="s">
        <v>85</v>
      </c>
      <c r="H32" s="389">
        <v>144455</v>
      </c>
      <c r="I32" s="389">
        <v>78368</v>
      </c>
      <c r="L32" s="314"/>
      <c r="M32" s="314"/>
      <c r="N32" s="314"/>
      <c r="O32" s="330"/>
      <c r="P32" s="330"/>
    </row>
    <row r="33" spans="1:16" x14ac:dyDescent="0.25">
      <c r="B33" s="313" t="s">
        <v>178</v>
      </c>
      <c r="H33" s="389">
        <v>336813</v>
      </c>
      <c r="I33" s="389">
        <v>410989</v>
      </c>
      <c r="L33" s="314"/>
      <c r="M33" s="314"/>
      <c r="N33" s="314"/>
      <c r="O33" s="330"/>
      <c r="P33" s="330"/>
    </row>
    <row r="34" spans="1:16" x14ac:dyDescent="0.25">
      <c r="B34" s="313" t="s">
        <v>370</v>
      </c>
      <c r="H34" s="389">
        <v>1014415</v>
      </c>
      <c r="I34" s="389">
        <v>613366</v>
      </c>
      <c r="L34" s="314"/>
      <c r="M34" s="314"/>
      <c r="N34" s="314"/>
      <c r="O34" s="330"/>
      <c r="P34" s="330"/>
    </row>
    <row r="35" spans="1:16" x14ac:dyDescent="0.25">
      <c r="B35" t="s">
        <v>609</v>
      </c>
      <c r="H35" s="389">
        <v>66339</v>
      </c>
      <c r="I35" s="389">
        <v>66439</v>
      </c>
      <c r="L35" s="314"/>
      <c r="M35" s="314"/>
      <c r="N35" s="314"/>
      <c r="O35" s="330"/>
      <c r="P35" s="330"/>
    </row>
    <row r="36" spans="1:16" x14ac:dyDescent="0.25">
      <c r="B36" s="313" t="s">
        <v>372</v>
      </c>
      <c r="H36" s="389">
        <v>24421</v>
      </c>
      <c r="I36" s="389">
        <v>14717</v>
      </c>
      <c r="L36" s="314"/>
      <c r="M36" s="314"/>
      <c r="N36" s="314"/>
      <c r="O36" s="330"/>
      <c r="P36" s="330"/>
    </row>
    <row r="37" spans="1:16" x14ac:dyDescent="0.25">
      <c r="B37" s="313" t="s">
        <v>373</v>
      </c>
      <c r="H37" s="389">
        <v>281</v>
      </c>
      <c r="I37" s="389">
        <v>199</v>
      </c>
      <c r="L37" s="314"/>
      <c r="M37" s="314"/>
      <c r="N37" s="314"/>
      <c r="O37" s="330"/>
      <c r="P37" s="330"/>
    </row>
    <row r="38" spans="1:16" ht="12.6" customHeight="1" x14ac:dyDescent="0.25">
      <c r="B38" s="313" t="s">
        <v>424</v>
      </c>
      <c r="H38" s="389">
        <v>1915</v>
      </c>
      <c r="I38" s="389">
        <v>6590</v>
      </c>
      <c r="L38" s="314"/>
      <c r="M38" s="314"/>
      <c r="N38" s="314"/>
      <c r="O38" s="330"/>
      <c r="P38" s="330"/>
    </row>
    <row r="39" spans="1:16" hidden="1" x14ac:dyDescent="0.25">
      <c r="H39" s="332"/>
      <c r="I39" s="332"/>
      <c r="L39" s="314"/>
      <c r="M39" s="314"/>
      <c r="N39" s="314"/>
      <c r="O39" s="314"/>
      <c r="P39" s="330"/>
    </row>
    <row r="40" spans="1:16" ht="13.8" thickBot="1" x14ac:dyDescent="0.3">
      <c r="A40" s="314"/>
      <c r="B40" s="314" t="str">
        <f>B21</f>
        <v>Kopā</v>
      </c>
      <c r="C40" s="314"/>
      <c r="D40" s="314"/>
      <c r="E40" s="314"/>
      <c r="F40" s="314"/>
      <c r="H40" s="386">
        <f>SUM(H29:H39)</f>
        <v>3122951</v>
      </c>
      <c r="I40" s="386">
        <f>SUM(I29:I39)</f>
        <v>2248300</v>
      </c>
      <c r="J40" s="319" t="b">
        <f>H40='P vai Z aprekins'!G10</f>
        <v>1</v>
      </c>
      <c r="K40" s="319" t="b">
        <f>I40='P vai Z aprekins'!H10</f>
        <v>1</v>
      </c>
    </row>
    <row r="41" spans="1:16" ht="13.8" thickTop="1" x14ac:dyDescent="0.25">
      <c r="A41" s="333"/>
      <c r="B41" s="326"/>
      <c r="C41" s="326"/>
      <c r="D41" s="326"/>
      <c r="E41" s="326"/>
      <c r="F41" s="334"/>
      <c r="G41" s="334"/>
      <c r="H41" s="334"/>
      <c r="I41" s="334"/>
    </row>
    <row r="42" spans="1:16" x14ac:dyDescent="0.25">
      <c r="A42" s="181" t="s">
        <v>97</v>
      </c>
      <c r="G42" s="328"/>
      <c r="H42" s="329"/>
      <c r="I42" s="321"/>
    </row>
    <row r="43" spans="1:16" x14ac:dyDescent="0.25">
      <c r="A43" s="314" t="s">
        <v>146</v>
      </c>
      <c r="G43" s="328"/>
      <c r="H43" s="329"/>
      <c r="I43" s="321"/>
    </row>
    <row r="44" spans="1:16" x14ac:dyDescent="0.25">
      <c r="A44" s="314"/>
      <c r="G44" s="328"/>
      <c r="H44" s="329"/>
      <c r="I44" s="321"/>
    </row>
    <row r="45" spans="1:16" x14ac:dyDescent="0.25">
      <c r="H45" s="316">
        <f>H9</f>
        <v>2018</v>
      </c>
      <c r="I45" s="316">
        <f>I9</f>
        <v>2017</v>
      </c>
    </row>
    <row r="46" spans="1:16" x14ac:dyDescent="0.25">
      <c r="B46" s="314" t="s">
        <v>177</v>
      </c>
      <c r="C46" s="314"/>
      <c r="D46" s="314"/>
      <c r="H46" s="323" t="str">
        <f>H28</f>
        <v>EUR</v>
      </c>
      <c r="I46" s="317" t="str">
        <f>I28</f>
        <v>EUR</v>
      </c>
    </row>
    <row r="47" spans="1:16" x14ac:dyDescent="0.25">
      <c r="B47" s="420" t="s">
        <v>652</v>
      </c>
      <c r="C47" s="420"/>
      <c r="D47" s="420"/>
      <c r="E47" s="420"/>
      <c r="F47" s="420"/>
      <c r="G47" s="420"/>
      <c r="H47" s="397">
        <v>1312</v>
      </c>
      <c r="I47" s="316"/>
    </row>
    <row r="48" spans="1:16" x14ac:dyDescent="0.25">
      <c r="B48" s="420" t="s">
        <v>251</v>
      </c>
      <c r="C48" s="420"/>
      <c r="D48" s="420"/>
      <c r="E48" s="420"/>
      <c r="F48" s="420"/>
      <c r="G48" s="420"/>
      <c r="H48" s="397">
        <v>1125</v>
      </c>
      <c r="I48" s="316"/>
    </row>
    <row r="49" spans="1:11" x14ac:dyDescent="0.25">
      <c r="B49" s="542" t="s">
        <v>642</v>
      </c>
      <c r="C49" s="543"/>
      <c r="D49" s="543"/>
      <c r="E49" s="543"/>
      <c r="F49" s="543"/>
      <c r="G49" s="543"/>
      <c r="H49" s="332">
        <v>468</v>
      </c>
      <c r="I49" s="332">
        <v>487</v>
      </c>
    </row>
    <row r="50" spans="1:11" ht="13.8" thickBot="1" x14ac:dyDescent="0.3">
      <c r="A50" s="314"/>
      <c r="B50" s="314" t="str">
        <f>B40</f>
        <v>Kopā</v>
      </c>
      <c r="C50" s="314"/>
      <c r="D50" s="314"/>
      <c r="E50" s="314"/>
      <c r="F50" s="314"/>
      <c r="H50" s="335">
        <f>SUM(H47:H49)</f>
        <v>2905</v>
      </c>
      <c r="I50" s="335">
        <f>SUM(I49:I49)</f>
        <v>487</v>
      </c>
      <c r="J50" s="319" t="b">
        <f>H50='P vai Z aprekins'!G12</f>
        <v>1</v>
      </c>
      <c r="K50" s="319" t="b">
        <f>I50='P vai Z aprekins'!H12</f>
        <v>1</v>
      </c>
    </row>
    <row r="51" spans="1:11" ht="13.2" customHeight="1" thickTop="1" x14ac:dyDescent="0.25">
      <c r="A51" s="326"/>
      <c r="B51" s="334"/>
      <c r="C51" s="334"/>
      <c r="D51" s="334"/>
      <c r="E51" s="334"/>
      <c r="F51" s="334"/>
      <c r="G51" s="336"/>
      <c r="H51" s="337"/>
      <c r="I51" s="336"/>
    </row>
    <row r="52" spans="1:11" x14ac:dyDescent="0.25">
      <c r="A52" s="181" t="s">
        <v>98</v>
      </c>
      <c r="B52" s="334"/>
      <c r="C52" s="334"/>
      <c r="D52" s="334"/>
      <c r="E52" s="334"/>
      <c r="F52" s="334"/>
      <c r="G52" s="336"/>
      <c r="H52" s="337"/>
      <c r="I52" s="336"/>
    </row>
    <row r="53" spans="1:11" x14ac:dyDescent="0.25">
      <c r="A53" s="314" t="s">
        <v>147</v>
      </c>
      <c r="G53" s="328"/>
      <c r="H53" s="329"/>
      <c r="I53" s="321"/>
    </row>
    <row r="54" spans="1:11" x14ac:dyDescent="0.25">
      <c r="H54" s="316">
        <f>H9</f>
        <v>2018</v>
      </c>
      <c r="I54" s="316">
        <f>I9</f>
        <v>2017</v>
      </c>
    </row>
    <row r="55" spans="1:11" x14ac:dyDescent="0.25">
      <c r="B55" s="314" t="s">
        <v>177</v>
      </c>
      <c r="C55" s="314"/>
      <c r="H55" s="323" t="str">
        <f>H46</f>
        <v>EUR</v>
      </c>
      <c r="I55" s="317" t="str">
        <f>I46</f>
        <v>EUR</v>
      </c>
    </row>
    <row r="56" spans="1:11" x14ac:dyDescent="0.25">
      <c r="B56" s="313" t="s">
        <v>252</v>
      </c>
      <c r="H56" s="389">
        <v>89870</v>
      </c>
      <c r="I56" s="389">
        <v>72494</v>
      </c>
    </row>
    <row r="57" spans="1:11" x14ac:dyDescent="0.25">
      <c r="B57" s="313" t="s">
        <v>253</v>
      </c>
      <c r="H57" s="389">
        <v>24790</v>
      </c>
      <c r="I57" s="389">
        <v>16553</v>
      </c>
    </row>
    <row r="58" spans="1:11" x14ac:dyDescent="0.25">
      <c r="B58" s="313" t="s">
        <v>432</v>
      </c>
      <c r="H58" s="389">
        <v>256</v>
      </c>
      <c r="I58" s="389">
        <v>256</v>
      </c>
    </row>
    <row r="59" spans="1:11" x14ac:dyDescent="0.25">
      <c r="B59" s="313" t="s">
        <v>254</v>
      </c>
      <c r="H59" s="389">
        <v>1153</v>
      </c>
      <c r="I59" s="389">
        <v>1067</v>
      </c>
    </row>
    <row r="60" spans="1:11" x14ac:dyDescent="0.25">
      <c r="B60" s="313" t="s">
        <v>259</v>
      </c>
      <c r="H60" s="389">
        <v>1662</v>
      </c>
      <c r="I60" s="389">
        <v>3526</v>
      </c>
    </row>
    <row r="61" spans="1:11" ht="0.6" customHeight="1" x14ac:dyDescent="0.25">
      <c r="B61" s="313" t="s">
        <v>255</v>
      </c>
      <c r="H61" s="389"/>
      <c r="I61" s="389"/>
    </row>
    <row r="62" spans="1:11" x14ac:dyDescent="0.25">
      <c r="B62" s="313" t="s">
        <v>256</v>
      </c>
      <c r="H62" s="389">
        <v>3118</v>
      </c>
      <c r="I62" s="389">
        <v>2151</v>
      </c>
    </row>
    <row r="63" spans="1:11" ht="12" customHeight="1" x14ac:dyDescent="0.25">
      <c r="B63" s="313" t="s">
        <v>433</v>
      </c>
      <c r="H63" s="389">
        <v>9561</v>
      </c>
      <c r="I63" s="389">
        <v>6740</v>
      </c>
    </row>
    <row r="64" spans="1:11" x14ac:dyDescent="0.25">
      <c r="B64" s="313" t="s">
        <v>257</v>
      </c>
      <c r="H64" s="389">
        <v>810</v>
      </c>
      <c r="I64" s="389">
        <v>720</v>
      </c>
    </row>
    <row r="65" spans="1:11" x14ac:dyDescent="0.25">
      <c r="B65" s="313" t="s">
        <v>383</v>
      </c>
      <c r="H65" s="389">
        <v>6188</v>
      </c>
      <c r="I65" s="389">
        <v>2522</v>
      </c>
    </row>
    <row r="66" spans="1:11" x14ac:dyDescent="0.25">
      <c r="B66" s="313" t="s">
        <v>258</v>
      </c>
      <c r="H66" s="389">
        <v>467</v>
      </c>
      <c r="I66" s="389">
        <v>227</v>
      </c>
    </row>
    <row r="67" spans="1:11" x14ac:dyDescent="0.25">
      <c r="B67" s="338" t="s">
        <v>263</v>
      </c>
      <c r="H67" s="389">
        <v>2400</v>
      </c>
      <c r="I67" s="389">
        <v>1800</v>
      </c>
    </row>
    <row r="68" spans="1:11" x14ac:dyDescent="0.25">
      <c r="B68" s="313" t="s">
        <v>434</v>
      </c>
      <c r="H68" s="389">
        <v>3003</v>
      </c>
      <c r="I68" s="389">
        <v>2012</v>
      </c>
    </row>
    <row r="69" spans="1:11" x14ac:dyDescent="0.25">
      <c r="B69" t="s">
        <v>86</v>
      </c>
      <c r="H69" s="389">
        <v>3717</v>
      </c>
      <c r="I69" s="389">
        <v>2614</v>
      </c>
    </row>
    <row r="70" spans="1:11" x14ac:dyDescent="0.25">
      <c r="B70" s="313" t="s">
        <v>264</v>
      </c>
      <c r="H70" s="389">
        <v>34544</v>
      </c>
      <c r="I70" s="389">
        <v>14</v>
      </c>
    </row>
    <row r="71" spans="1:11" x14ac:dyDescent="0.25">
      <c r="B71" s="313" t="s">
        <v>179</v>
      </c>
      <c r="H71" s="389">
        <v>6199</v>
      </c>
      <c r="I71" s="389">
        <v>868</v>
      </c>
    </row>
    <row r="72" spans="1:11" ht="13.8" thickBot="1" x14ac:dyDescent="0.3">
      <c r="A72" s="314"/>
      <c r="B72" s="314" t="str">
        <f>B50</f>
        <v>Kopā</v>
      </c>
      <c r="C72" s="314"/>
      <c r="D72" s="314"/>
      <c r="E72" s="314"/>
      <c r="F72" s="314"/>
      <c r="H72" s="386">
        <f>SUM(H56:H71)</f>
        <v>187738</v>
      </c>
      <c r="I72" s="386">
        <f>SUM(I56:I71)</f>
        <v>113564</v>
      </c>
      <c r="J72" s="319" t="b">
        <f>H72='P vai Z aprekins'!G13</f>
        <v>1</v>
      </c>
      <c r="K72" s="319" t="b">
        <f>I72='P vai Z aprekins'!H13</f>
        <v>1</v>
      </c>
    </row>
    <row r="73" spans="1:11" ht="13.8" thickTop="1" x14ac:dyDescent="0.25">
      <c r="A73" s="326"/>
      <c r="B73" s="314"/>
      <c r="C73" s="314"/>
      <c r="D73" s="314"/>
      <c r="E73" s="314"/>
      <c r="F73" s="314"/>
      <c r="G73" s="320"/>
      <c r="H73" s="320"/>
      <c r="I73" s="320"/>
    </row>
    <row r="74" spans="1:11" x14ac:dyDescent="0.25">
      <c r="A74" s="181" t="s">
        <v>99</v>
      </c>
      <c r="B74" s="314"/>
      <c r="C74" s="314"/>
      <c r="D74" s="314"/>
      <c r="E74" s="314"/>
      <c r="F74" s="314"/>
      <c r="G74" s="320"/>
      <c r="H74" s="320"/>
      <c r="I74" s="320"/>
    </row>
    <row r="75" spans="1:11" x14ac:dyDescent="0.25">
      <c r="A75" s="314" t="s">
        <v>181</v>
      </c>
      <c r="B75" s="314"/>
      <c r="C75" s="314"/>
      <c r="D75" s="314"/>
      <c r="E75" s="314"/>
      <c r="F75" s="314"/>
      <c r="G75" s="320"/>
    </row>
    <row r="76" spans="1:11" x14ac:dyDescent="0.25">
      <c r="A76" s="326"/>
      <c r="C76" s="314"/>
      <c r="D76" s="314"/>
      <c r="E76" s="314"/>
      <c r="F76" s="314"/>
      <c r="G76" s="320"/>
      <c r="H76" s="322">
        <f>H9</f>
        <v>2018</v>
      </c>
      <c r="I76" s="322">
        <f>I9</f>
        <v>2017</v>
      </c>
    </row>
    <row r="77" spans="1:11" x14ac:dyDescent="0.25">
      <c r="A77" s="326"/>
      <c r="B77" s="314" t="s">
        <v>182</v>
      </c>
      <c r="C77" s="314"/>
      <c r="D77" s="314"/>
      <c r="E77" s="314"/>
      <c r="F77" s="314"/>
      <c r="G77" s="320"/>
      <c r="H77" s="323" t="s">
        <v>204</v>
      </c>
      <c r="I77" s="317" t="s">
        <v>204</v>
      </c>
    </row>
    <row r="78" spans="1:11" ht="12.6" customHeight="1" x14ac:dyDescent="0.25">
      <c r="A78" s="326"/>
      <c r="B78" s="339" t="s">
        <v>410</v>
      </c>
      <c r="C78" s="339"/>
      <c r="D78" s="339"/>
      <c r="E78" s="314"/>
      <c r="F78" s="314"/>
      <c r="G78" s="320"/>
      <c r="H78" s="389">
        <v>995126</v>
      </c>
      <c r="I78" s="389">
        <v>608050</v>
      </c>
    </row>
    <row r="79" spans="1:11" ht="12.6" customHeight="1" x14ac:dyDescent="0.25">
      <c r="A79" s="326"/>
      <c r="B79" s="339" t="s">
        <v>374</v>
      </c>
      <c r="C79" s="339"/>
      <c r="D79" s="339"/>
      <c r="E79" s="314"/>
      <c r="F79" s="314"/>
      <c r="G79" s="320"/>
      <c r="H79" s="389">
        <v>26645</v>
      </c>
      <c r="I79" s="389">
        <v>7788</v>
      </c>
    </row>
    <row r="80" spans="1:11" ht="12.6" customHeight="1" x14ac:dyDescent="0.25">
      <c r="A80" s="326"/>
      <c r="B80" s="544" t="s">
        <v>654</v>
      </c>
      <c r="C80" s="545"/>
      <c r="D80" s="545"/>
      <c r="E80" s="545"/>
      <c r="F80" s="545"/>
      <c r="G80" s="545"/>
      <c r="H80" s="389">
        <v>11653</v>
      </c>
      <c r="I80" s="389"/>
    </row>
    <row r="81" spans="1:11" ht="12.6" customHeight="1" x14ac:dyDescent="0.25">
      <c r="A81" s="326"/>
      <c r="B81" t="s">
        <v>655</v>
      </c>
      <c r="C81" s="314"/>
      <c r="D81" s="314"/>
      <c r="E81" s="314"/>
      <c r="F81" s="314"/>
      <c r="G81" s="320"/>
      <c r="H81" s="389">
        <v>720</v>
      </c>
      <c r="I81" s="389">
        <v>518</v>
      </c>
    </row>
    <row r="82" spans="1:11" ht="13.8" thickBot="1" x14ac:dyDescent="0.3">
      <c r="A82" s="326"/>
      <c r="B82" s="314" t="s">
        <v>172</v>
      </c>
      <c r="C82" s="314"/>
      <c r="D82" s="314"/>
      <c r="E82" s="314"/>
      <c r="F82" s="314"/>
      <c r="G82" s="320"/>
      <c r="H82" s="386">
        <f>SUM(H78:H81)</f>
        <v>1034144</v>
      </c>
      <c r="I82" s="386">
        <f>SUM(I78:I81)</f>
        <v>616356</v>
      </c>
      <c r="J82" s="315" t="b">
        <f>H82='P vai Z aprekins'!G14</f>
        <v>1</v>
      </c>
      <c r="K82" s="315" t="b">
        <f>I82='P vai Z aprekins'!H14</f>
        <v>1</v>
      </c>
    </row>
    <row r="83" spans="1:11" ht="13.8" thickTop="1" x14ac:dyDescent="0.25">
      <c r="A83" s="326"/>
      <c r="B83" s="314"/>
      <c r="C83" s="314"/>
      <c r="D83" s="314"/>
      <c r="E83" s="314"/>
      <c r="F83" s="314"/>
      <c r="G83" s="320"/>
      <c r="H83" s="340"/>
      <c r="I83" s="320"/>
    </row>
    <row r="84" spans="1:11" x14ac:dyDescent="0.25">
      <c r="A84" s="181" t="s">
        <v>49</v>
      </c>
      <c r="B84" s="314"/>
      <c r="C84" s="314"/>
      <c r="D84" s="314"/>
      <c r="E84" s="314"/>
      <c r="F84" s="314"/>
      <c r="G84" s="320"/>
      <c r="H84" s="320"/>
      <c r="I84" s="320"/>
    </row>
    <row r="85" spans="1:11" x14ac:dyDescent="0.25">
      <c r="A85" s="314" t="s">
        <v>183</v>
      </c>
      <c r="B85" s="314"/>
      <c r="C85" s="314"/>
      <c r="D85" s="314"/>
      <c r="E85" s="314"/>
      <c r="F85" s="314"/>
      <c r="G85" s="320"/>
    </row>
    <row r="86" spans="1:11" x14ac:dyDescent="0.25">
      <c r="A86" s="326"/>
      <c r="C86" s="314"/>
      <c r="D86" s="314"/>
      <c r="E86" s="314"/>
      <c r="F86" s="314"/>
      <c r="G86" s="320"/>
      <c r="H86" s="322">
        <f>H9</f>
        <v>2018</v>
      </c>
      <c r="I86" s="322">
        <f>I9</f>
        <v>2017</v>
      </c>
    </row>
    <row r="87" spans="1:11" x14ac:dyDescent="0.25">
      <c r="A87" s="326"/>
      <c r="B87" s="314" t="s">
        <v>184</v>
      </c>
      <c r="C87" s="314"/>
      <c r="D87" s="314"/>
      <c r="E87" s="314"/>
      <c r="F87" s="314"/>
      <c r="G87" s="320"/>
      <c r="H87" s="323" t="s">
        <v>204</v>
      </c>
      <c r="I87" s="317" t="s">
        <v>204</v>
      </c>
    </row>
    <row r="88" spans="1:11" x14ac:dyDescent="0.25">
      <c r="A88" s="326"/>
      <c r="B88" t="s">
        <v>651</v>
      </c>
      <c r="C88" s="314"/>
      <c r="D88" s="314"/>
      <c r="E88" s="314"/>
      <c r="F88" s="314"/>
      <c r="G88" s="341"/>
      <c r="H88" s="388"/>
      <c r="I88" s="388">
        <v>43075</v>
      </c>
    </row>
    <row r="89" spans="1:11" x14ac:dyDescent="0.25">
      <c r="A89" s="326"/>
      <c r="B89" s="313" t="s">
        <v>375</v>
      </c>
      <c r="C89" s="314"/>
      <c r="D89" s="314"/>
      <c r="E89" s="314"/>
      <c r="F89" s="314"/>
      <c r="G89" s="341"/>
      <c r="H89" s="388">
        <v>203616</v>
      </c>
      <c r="I89" s="388">
        <v>203616</v>
      </c>
    </row>
    <row r="90" spans="1:11" x14ac:dyDescent="0.25">
      <c r="A90" s="326"/>
      <c r="B90" t="s">
        <v>64</v>
      </c>
      <c r="C90" s="314"/>
      <c r="D90" s="314"/>
      <c r="E90" s="314"/>
      <c r="F90" s="314"/>
      <c r="G90" s="320"/>
      <c r="H90" s="332"/>
      <c r="I90" s="332">
        <v>27</v>
      </c>
    </row>
    <row r="91" spans="1:11" ht="30.75" hidden="1" customHeight="1" x14ac:dyDescent="0.25">
      <c r="A91" s="326"/>
      <c r="B91" s="539" t="s">
        <v>382</v>
      </c>
      <c r="C91" s="539"/>
      <c r="D91" s="539"/>
      <c r="E91" s="539"/>
      <c r="F91" s="539"/>
      <c r="G91" s="539"/>
      <c r="H91" s="332"/>
      <c r="I91" s="332"/>
    </row>
    <row r="92" spans="1:11" x14ac:dyDescent="0.25">
      <c r="A92" s="326"/>
      <c r="B92" t="s">
        <v>650</v>
      </c>
      <c r="C92" s="314"/>
      <c r="D92" s="314"/>
      <c r="E92" s="1" t="s">
        <v>643</v>
      </c>
      <c r="F92" s="1"/>
      <c r="G92" s="341"/>
      <c r="H92" s="332">
        <v>4806</v>
      </c>
      <c r="I92" s="332">
        <v>0</v>
      </c>
    </row>
    <row r="93" spans="1:11" x14ac:dyDescent="0.25">
      <c r="A93" s="326"/>
      <c r="B93" s="313" t="s">
        <v>300</v>
      </c>
      <c r="C93" s="314"/>
      <c r="D93" s="314"/>
      <c r="E93" s="314"/>
      <c r="F93" s="314"/>
      <c r="G93" s="320"/>
      <c r="H93" s="332">
        <v>0</v>
      </c>
      <c r="I93" s="332">
        <v>0</v>
      </c>
    </row>
    <row r="94" spans="1:11" x14ac:dyDescent="0.25">
      <c r="A94" s="326"/>
      <c r="B94" s="313" t="s">
        <v>376</v>
      </c>
      <c r="C94" s="314"/>
      <c r="D94" s="314"/>
      <c r="E94" s="314"/>
      <c r="F94" s="314"/>
      <c r="G94" s="320"/>
      <c r="H94" s="332">
        <v>142</v>
      </c>
      <c r="I94" s="332">
        <v>58</v>
      </c>
    </row>
    <row r="95" spans="1:11" ht="13.8" thickBot="1" x14ac:dyDescent="0.3">
      <c r="A95" s="326"/>
      <c r="B95" s="314" t="s">
        <v>172</v>
      </c>
      <c r="C95" s="314"/>
      <c r="D95" s="314"/>
      <c r="E95" s="314"/>
      <c r="F95" s="314"/>
      <c r="G95" s="320"/>
      <c r="H95" s="325">
        <f>SUM(H88:H94)</f>
        <v>208564</v>
      </c>
      <c r="I95" s="325">
        <f>SUM(I88:I94)</f>
        <v>246776</v>
      </c>
      <c r="J95" s="315" t="b">
        <f>H95='P vai Z aprekins'!G15</f>
        <v>1</v>
      </c>
      <c r="K95" s="315" t="b">
        <f>I95='P vai Z aprekins'!H15</f>
        <v>1</v>
      </c>
    </row>
    <row r="96" spans="1:11" ht="11.25" customHeight="1" thickTop="1" x14ac:dyDescent="0.25">
      <c r="A96" s="326"/>
      <c r="B96" s="314"/>
      <c r="C96" s="314"/>
      <c r="D96" s="314"/>
      <c r="E96" s="314"/>
      <c r="F96" s="314"/>
      <c r="G96" s="320"/>
      <c r="H96" s="340"/>
      <c r="I96" s="320"/>
    </row>
    <row r="97" spans="1:11" x14ac:dyDescent="0.25">
      <c r="A97" s="314"/>
      <c r="B97" s="314"/>
      <c r="C97" s="314"/>
      <c r="D97" s="314"/>
      <c r="E97" s="314"/>
      <c r="F97" s="314"/>
      <c r="G97" s="330"/>
      <c r="I97" s="342"/>
      <c r="J97" s="331"/>
      <c r="K97" s="319"/>
    </row>
  </sheetData>
  <mergeCells count="8">
    <mergeCell ref="B91:G91"/>
    <mergeCell ref="B11:G11"/>
    <mergeCell ref="B12:G12"/>
    <mergeCell ref="B31:F31"/>
    <mergeCell ref="B80:G80"/>
    <mergeCell ref="B47:G47"/>
    <mergeCell ref="B48:G48"/>
    <mergeCell ref="B49:G49"/>
  </mergeCells>
  <phoneticPr fontId="0" type="noConversion"/>
  <pageMargins left="0.74803149606299213" right="0" top="1.1023622047244095" bottom="0.98425196850393704" header="0.51181102362204722" footer="0.51181102362204722"/>
  <pageSetup paperSize="9" firstPageNumber="14" orientation="portrait" verticalDpi="300" r:id="rId1"/>
  <headerFooter alignWithMargins="0">
    <oddHeader>&amp;CSIA "AADSO"   
 Gada pārskats par 2018.gadu</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IV101"/>
  <sheetViews>
    <sheetView view="pageBreakPreview" zoomScale="106" zoomScaleNormal="130" zoomScaleSheetLayoutView="106" workbookViewId="0">
      <selection activeCell="I37" sqref="I37"/>
    </sheetView>
  </sheetViews>
  <sheetFormatPr defaultRowHeight="13.2" x14ac:dyDescent="0.25"/>
  <cols>
    <col min="1" max="1" width="8.5546875" customWidth="1"/>
    <col min="2" max="2" width="7.109375" customWidth="1"/>
    <col min="3" max="3" width="16.5546875" customWidth="1"/>
    <col min="4" max="4" width="8.33203125" customWidth="1"/>
    <col min="5" max="5" width="9.6640625" customWidth="1"/>
    <col min="6" max="6" width="7.109375" customWidth="1"/>
    <col min="7" max="7" width="10.33203125" customWidth="1"/>
    <col min="8" max="8" width="6.6640625" customWidth="1"/>
    <col min="9" max="9" width="9.5546875" customWidth="1"/>
    <col min="10" max="10" width="10" style="7" customWidth="1"/>
    <col min="11" max="12" width="9.109375" style="82" customWidth="1"/>
  </cols>
  <sheetData>
    <row r="1" spans="1:20" x14ac:dyDescent="0.25">
      <c r="A1" s="9" t="s">
        <v>299</v>
      </c>
    </row>
    <row r="3" spans="1:20" x14ac:dyDescent="0.25">
      <c r="A3" s="181" t="s">
        <v>50</v>
      </c>
      <c r="B3" s="7"/>
      <c r="C3" s="7" t="s">
        <v>357</v>
      </c>
      <c r="D3" s="7"/>
      <c r="E3" s="7"/>
      <c r="F3" s="7"/>
      <c r="G3" s="7"/>
      <c r="H3" s="39"/>
      <c r="I3" s="7"/>
      <c r="J3" s="39"/>
    </row>
    <row r="4" spans="1:20" x14ac:dyDescent="0.25">
      <c r="A4" s="181"/>
      <c r="B4" s="7"/>
      <c r="C4" s="7"/>
      <c r="D4" s="7"/>
      <c r="E4" s="7"/>
      <c r="F4" s="7"/>
      <c r="G4" s="7"/>
      <c r="H4" s="39"/>
      <c r="I4" s="7"/>
      <c r="J4" s="39"/>
    </row>
    <row r="5" spans="1:20" ht="55.5" customHeight="1" x14ac:dyDescent="0.25">
      <c r="A5" s="556"/>
      <c r="B5" s="557"/>
      <c r="C5" s="557"/>
      <c r="D5" s="179" t="s">
        <v>19</v>
      </c>
      <c r="E5" s="155" t="s">
        <v>275</v>
      </c>
      <c r="F5" s="155" t="s">
        <v>428</v>
      </c>
      <c r="G5" s="155" t="s">
        <v>20</v>
      </c>
      <c r="H5" s="155" t="s">
        <v>231</v>
      </c>
      <c r="I5" s="155" t="s">
        <v>232</v>
      </c>
      <c r="J5" s="180" t="s">
        <v>667</v>
      </c>
    </row>
    <row r="6" spans="1:20" s="82" customFormat="1" x14ac:dyDescent="0.25">
      <c r="A6" s="558" t="s">
        <v>233</v>
      </c>
      <c r="B6" s="559"/>
      <c r="C6" s="560"/>
      <c r="D6" s="139">
        <v>-27792</v>
      </c>
      <c r="E6" s="99"/>
      <c r="F6" s="99">
        <v>0</v>
      </c>
      <c r="G6" s="99"/>
      <c r="H6" s="99">
        <v>0</v>
      </c>
      <c r="I6" s="99">
        <v>27792</v>
      </c>
      <c r="J6" s="156">
        <v>0</v>
      </c>
      <c r="M6"/>
      <c r="N6"/>
      <c r="O6"/>
      <c r="P6"/>
      <c r="Q6"/>
      <c r="R6"/>
      <c r="S6"/>
      <c r="T6"/>
    </row>
    <row r="7" spans="1:20" s="82" customFormat="1" x14ac:dyDescent="0.25">
      <c r="A7" s="546" t="s">
        <v>234</v>
      </c>
      <c r="B7" s="547"/>
      <c r="C7" s="548"/>
      <c r="D7" s="100">
        <v>26876</v>
      </c>
      <c r="E7" s="99">
        <v>641332</v>
      </c>
      <c r="F7" s="100">
        <v>0</v>
      </c>
      <c r="G7" s="100">
        <v>690266</v>
      </c>
      <c r="H7" s="100">
        <v>0</v>
      </c>
      <c r="I7" s="100">
        <v>0</v>
      </c>
      <c r="J7" s="156">
        <f t="shared" ref="J7:J14" si="0">D7+E7-G7</f>
        <v>-22058</v>
      </c>
      <c r="M7"/>
      <c r="N7"/>
      <c r="O7"/>
      <c r="P7"/>
      <c r="Q7"/>
      <c r="R7"/>
      <c r="S7"/>
      <c r="T7"/>
    </row>
    <row r="8" spans="1:20" s="82" customFormat="1" ht="12.6" customHeight="1" x14ac:dyDescent="0.25">
      <c r="A8" s="561" t="s">
        <v>87</v>
      </c>
      <c r="B8" s="562"/>
      <c r="C8" s="563"/>
      <c r="D8" s="100">
        <v>12714</v>
      </c>
      <c r="E8" s="99">
        <v>246482</v>
      </c>
      <c r="F8" s="100">
        <v>0</v>
      </c>
      <c r="G8" s="100">
        <v>245570</v>
      </c>
      <c r="H8" s="100">
        <v>0</v>
      </c>
      <c r="I8" s="100">
        <v>0</v>
      </c>
      <c r="J8" s="156">
        <f t="shared" si="0"/>
        <v>13626</v>
      </c>
      <c r="L8" s="82">
        <v>12714</v>
      </c>
      <c r="M8"/>
      <c r="N8"/>
      <c r="O8"/>
      <c r="P8"/>
      <c r="Q8"/>
      <c r="R8"/>
      <c r="S8"/>
      <c r="T8"/>
    </row>
    <row r="9" spans="1:20" s="82" customFormat="1" x14ac:dyDescent="0.25">
      <c r="A9" s="546" t="s">
        <v>235</v>
      </c>
      <c r="B9" s="547"/>
      <c r="C9" s="548"/>
      <c r="D9" s="100">
        <v>7000</v>
      </c>
      <c r="E9" s="99">
        <v>106599</v>
      </c>
      <c r="F9" s="100">
        <v>0</v>
      </c>
      <c r="G9" s="100">
        <v>107882</v>
      </c>
      <c r="H9" s="100">
        <v>0</v>
      </c>
      <c r="I9" s="100">
        <v>0</v>
      </c>
      <c r="J9" s="156">
        <f t="shared" si="0"/>
        <v>5717</v>
      </c>
      <c r="L9" s="82">
        <v>7000</v>
      </c>
      <c r="M9"/>
      <c r="N9"/>
      <c r="O9"/>
      <c r="P9"/>
      <c r="Q9"/>
      <c r="R9"/>
      <c r="S9"/>
      <c r="T9"/>
    </row>
    <row r="10" spans="1:20" s="82" customFormat="1" x14ac:dyDescent="0.25">
      <c r="A10" s="546" t="s">
        <v>373</v>
      </c>
      <c r="B10" s="547"/>
      <c r="C10" s="548"/>
      <c r="D10" s="100">
        <v>0</v>
      </c>
      <c r="E10" s="99">
        <v>281</v>
      </c>
      <c r="F10" s="100">
        <v>0</v>
      </c>
      <c r="G10" s="100">
        <v>270</v>
      </c>
      <c r="H10" s="100">
        <v>0</v>
      </c>
      <c r="I10" s="100">
        <v>0</v>
      </c>
      <c r="J10" s="156">
        <f t="shared" si="0"/>
        <v>11</v>
      </c>
      <c r="M10"/>
      <c r="N10"/>
      <c r="O10"/>
      <c r="P10"/>
      <c r="Q10"/>
      <c r="R10"/>
      <c r="S10"/>
      <c r="T10"/>
    </row>
    <row r="11" spans="1:20" s="82" customFormat="1" ht="0.6" customHeight="1" x14ac:dyDescent="0.25">
      <c r="A11" s="546"/>
      <c r="B11" s="547"/>
      <c r="C11" s="548"/>
      <c r="D11" s="138"/>
      <c r="E11" s="138"/>
      <c r="F11" s="138"/>
      <c r="G11" s="138"/>
      <c r="H11" s="138"/>
      <c r="I11" s="138"/>
      <c r="J11" s="156">
        <f t="shared" si="0"/>
        <v>0</v>
      </c>
      <c r="M11"/>
      <c r="N11"/>
      <c r="O11"/>
      <c r="P11"/>
      <c r="Q11"/>
      <c r="R11"/>
      <c r="S11"/>
      <c r="T11"/>
    </row>
    <row r="12" spans="1:20" s="82" customFormat="1" x14ac:dyDescent="0.25">
      <c r="A12" s="564" t="s">
        <v>186</v>
      </c>
      <c r="B12" s="565"/>
      <c r="C12" s="566"/>
      <c r="D12" s="190">
        <v>0</v>
      </c>
      <c r="E12" s="190">
        <v>142</v>
      </c>
      <c r="F12" s="190"/>
      <c r="G12" s="190">
        <v>142</v>
      </c>
      <c r="H12" s="190">
        <v>0</v>
      </c>
      <c r="I12" s="190"/>
      <c r="J12" s="156">
        <f t="shared" si="0"/>
        <v>0</v>
      </c>
      <c r="M12"/>
      <c r="N12"/>
      <c r="O12"/>
      <c r="P12"/>
      <c r="Q12"/>
      <c r="R12"/>
      <c r="S12"/>
      <c r="T12"/>
    </row>
    <row r="13" spans="1:20" s="82" customFormat="1" x14ac:dyDescent="0.25">
      <c r="A13" s="546" t="s">
        <v>236</v>
      </c>
      <c r="B13" s="547"/>
      <c r="C13" s="548"/>
      <c r="D13" s="101">
        <v>70136</v>
      </c>
      <c r="E13" s="101">
        <v>916944</v>
      </c>
      <c r="F13" s="101"/>
      <c r="G13" s="101">
        <v>930846</v>
      </c>
      <c r="H13" s="101"/>
      <c r="I13" s="101"/>
      <c r="J13" s="156">
        <f t="shared" si="0"/>
        <v>56234</v>
      </c>
      <c r="M13"/>
      <c r="N13"/>
      <c r="O13"/>
      <c r="P13"/>
      <c r="Q13"/>
      <c r="R13"/>
      <c r="S13"/>
      <c r="T13"/>
    </row>
    <row r="14" spans="1:20" s="82" customFormat="1" x14ac:dyDescent="0.25">
      <c r="A14" s="546" t="s">
        <v>657</v>
      </c>
      <c r="B14" s="547"/>
      <c r="C14" s="548"/>
      <c r="D14" s="101">
        <v>0</v>
      </c>
      <c r="E14" s="101">
        <v>552</v>
      </c>
      <c r="F14" s="101"/>
      <c r="G14" s="101">
        <v>552</v>
      </c>
      <c r="H14" s="101"/>
      <c r="I14" s="101"/>
      <c r="J14" s="156">
        <f t="shared" si="0"/>
        <v>0</v>
      </c>
      <c r="M14"/>
      <c r="N14"/>
      <c r="O14"/>
      <c r="P14"/>
      <c r="Q14"/>
      <c r="R14"/>
      <c r="S14"/>
      <c r="T14"/>
    </row>
    <row r="15" spans="1:20" s="82" customFormat="1" x14ac:dyDescent="0.25">
      <c r="A15" s="549" t="s">
        <v>172</v>
      </c>
      <c r="B15" s="550"/>
      <c r="C15" s="551"/>
      <c r="D15" s="140">
        <f>SUM(D16:D17)</f>
        <v>81934</v>
      </c>
      <c r="E15" s="140">
        <f>SUM(E6:E14)</f>
        <v>1912332</v>
      </c>
      <c r="F15" s="140">
        <f>SUM(F6:F14)</f>
        <v>0</v>
      </c>
      <c r="G15" s="140">
        <f>SUM(G6:G14)</f>
        <v>1975528</v>
      </c>
      <c r="H15" s="140">
        <f>SUM(H6:H14)</f>
        <v>0</v>
      </c>
      <c r="I15" s="140">
        <f>SUM(I6:I14)</f>
        <v>27792</v>
      </c>
      <c r="J15" s="144">
        <f>SUM(J6:J13)</f>
        <v>53530</v>
      </c>
      <c r="K15" s="102"/>
      <c r="L15" s="97">
        <f>D15+E15+F15-G15</f>
        <v>18738</v>
      </c>
      <c r="M15"/>
      <c r="N15"/>
      <c r="O15"/>
      <c r="P15"/>
      <c r="Q15"/>
      <c r="R15"/>
      <c r="S15"/>
      <c r="T15"/>
    </row>
    <row r="16" spans="1:20" s="82" customFormat="1" ht="13.35" customHeight="1" x14ac:dyDescent="0.25">
      <c r="A16" s="552" t="s">
        <v>237</v>
      </c>
      <c r="B16" s="553"/>
      <c r="C16" s="554"/>
      <c r="D16" s="141">
        <f>D6</f>
        <v>-27792</v>
      </c>
      <c r="E16" s="141"/>
      <c r="F16" s="141"/>
      <c r="G16" s="141"/>
      <c r="H16" s="141"/>
      <c r="I16" s="141"/>
      <c r="J16" s="142">
        <f>J7</f>
        <v>-22058</v>
      </c>
      <c r="M16"/>
      <c r="N16"/>
      <c r="O16"/>
      <c r="P16"/>
      <c r="Q16"/>
      <c r="R16"/>
      <c r="S16"/>
      <c r="T16"/>
    </row>
    <row r="17" spans="1:20" s="82" customFormat="1" ht="13.35" customHeight="1" x14ac:dyDescent="0.25">
      <c r="A17" s="568" t="s">
        <v>238</v>
      </c>
      <c r="B17" s="569"/>
      <c r="C17" s="570"/>
      <c r="D17" s="143">
        <f>D7+D8+D13+D10</f>
        <v>109726</v>
      </c>
      <c r="E17" s="141"/>
      <c r="F17" s="141"/>
      <c r="G17" s="141"/>
      <c r="H17" s="141"/>
      <c r="I17" s="141"/>
      <c r="J17" s="142">
        <f>J8+J9+J10+J13</f>
        <v>75588</v>
      </c>
      <c r="M17"/>
      <c r="N17"/>
      <c r="O17"/>
      <c r="P17"/>
      <c r="Q17"/>
      <c r="R17"/>
      <c r="S17"/>
      <c r="T17"/>
    </row>
    <row r="18" spans="1:20" s="82" customFormat="1" ht="18.75" customHeight="1" x14ac:dyDescent="0.25">
      <c r="A18" s="85"/>
      <c r="B18" s="85"/>
      <c r="C18" s="85"/>
      <c r="D18" s="85"/>
      <c r="E18" s="85"/>
      <c r="F18" s="85"/>
      <c r="G18" s="85"/>
      <c r="H18" s="85"/>
      <c r="I18" s="85"/>
      <c r="J18" s="85"/>
      <c r="M18"/>
      <c r="N18"/>
      <c r="O18"/>
      <c r="P18"/>
      <c r="Q18"/>
      <c r="R18"/>
      <c r="S18"/>
      <c r="T18"/>
    </row>
    <row r="19" spans="1:20" x14ac:dyDescent="0.25">
      <c r="A19" s="181" t="s">
        <v>51</v>
      </c>
    </row>
    <row r="20" spans="1:20" x14ac:dyDescent="0.25">
      <c r="A20" s="11" t="s">
        <v>240</v>
      </c>
      <c r="B20" s="83"/>
      <c r="C20" s="83"/>
      <c r="D20" s="83"/>
      <c r="E20" s="83"/>
      <c r="F20" s="83"/>
      <c r="G20" s="83"/>
      <c r="H20" s="83"/>
      <c r="I20" s="83"/>
      <c r="J20" s="11"/>
    </row>
    <row r="21" spans="1:20" x14ac:dyDescent="0.25">
      <c r="I21" s="157">
        <f>PZApiel!H9</f>
        <v>2018</v>
      </c>
      <c r="J21" s="157">
        <f>PZApiel!I9</f>
        <v>2017</v>
      </c>
      <c r="K21" s="103"/>
    </row>
    <row r="22" spans="1:20" x14ac:dyDescent="0.25">
      <c r="B22" t="s">
        <v>241</v>
      </c>
      <c r="I22" s="7">
        <v>75</v>
      </c>
      <c r="J22" s="7">
        <v>39</v>
      </c>
      <c r="K22" s="103"/>
      <c r="L22" s="103"/>
    </row>
    <row r="23" spans="1:20" x14ac:dyDescent="0.25">
      <c r="K23" s="105"/>
      <c r="L23" s="104"/>
    </row>
    <row r="24" spans="1:20" ht="16.5" customHeight="1" x14ac:dyDescent="0.25">
      <c r="A24" s="181" t="s">
        <v>108</v>
      </c>
      <c r="K24" s="105"/>
      <c r="L24" s="104"/>
    </row>
    <row r="25" spans="1:20" ht="17.25" customHeight="1" x14ac:dyDescent="0.25">
      <c r="A25" s="7" t="s">
        <v>242</v>
      </c>
      <c r="B25" s="7"/>
      <c r="C25" s="7"/>
      <c r="D25" s="7"/>
      <c r="E25" s="7"/>
      <c r="F25" s="7"/>
      <c r="G25" s="7"/>
      <c r="H25" s="7"/>
      <c r="I25" s="7"/>
      <c r="K25" s="105"/>
      <c r="L25" s="104"/>
    </row>
    <row r="26" spans="1:20" x14ac:dyDescent="0.25">
      <c r="I26" s="2">
        <f>PZApiel!H9</f>
        <v>2018</v>
      </c>
      <c r="J26" s="2">
        <f>PZApiel!I9</f>
        <v>2017</v>
      </c>
      <c r="K26" s="105"/>
      <c r="L26" s="104"/>
    </row>
    <row r="27" spans="1:20" x14ac:dyDescent="0.25">
      <c r="B27" s="7" t="s">
        <v>243</v>
      </c>
      <c r="I27" s="98" t="s">
        <v>204</v>
      </c>
      <c r="J27" s="98" t="s">
        <v>204</v>
      </c>
      <c r="K27" s="106"/>
      <c r="L27" s="106"/>
    </row>
    <row r="28" spans="1:20" x14ac:dyDescent="0.25">
      <c r="B28" t="s">
        <v>244</v>
      </c>
      <c r="I28" s="118">
        <v>705447</v>
      </c>
      <c r="J28" s="118">
        <v>403319</v>
      </c>
      <c r="K28" s="106"/>
      <c r="L28" s="106"/>
    </row>
    <row r="29" spans="1:20" x14ac:dyDescent="0.25">
      <c r="B29" t="s">
        <v>245</v>
      </c>
      <c r="I29" s="118">
        <v>169245</v>
      </c>
      <c r="J29" s="118">
        <v>94921</v>
      </c>
    </row>
    <row r="30" spans="1:20" ht="13.8" thickBot="1" x14ac:dyDescent="0.3">
      <c r="B30" s="7" t="s">
        <v>185</v>
      </c>
      <c r="I30" s="137">
        <f>SUM(I28:I29)</f>
        <v>874692</v>
      </c>
      <c r="J30" s="137">
        <f>SUM(J28:J29)</f>
        <v>498240</v>
      </c>
    </row>
    <row r="31" spans="1:20" ht="15.75" customHeight="1" thickTop="1" x14ac:dyDescent="0.25">
      <c r="A31" s="86"/>
      <c r="B31" s="86"/>
      <c r="C31" s="86"/>
      <c r="D31" s="86"/>
      <c r="E31" s="86"/>
      <c r="F31" s="86"/>
      <c r="G31" s="86"/>
      <c r="H31" s="86"/>
      <c r="I31" s="86"/>
      <c r="J31" s="95"/>
    </row>
    <row r="32" spans="1:20" ht="15" customHeight="1" x14ac:dyDescent="0.25">
      <c r="A32" s="181" t="s">
        <v>393</v>
      </c>
      <c r="C32" s="86"/>
      <c r="D32" s="86"/>
      <c r="E32" s="86"/>
      <c r="F32" s="86"/>
      <c r="G32" s="86"/>
      <c r="H32" s="86"/>
      <c r="I32" s="86"/>
      <c r="J32" s="95"/>
    </row>
    <row r="33" spans="1:20" ht="18" customHeight="1" x14ac:dyDescent="0.25">
      <c r="A33" s="181" t="s">
        <v>62</v>
      </c>
      <c r="C33" s="86"/>
      <c r="D33" s="86"/>
      <c r="E33" s="86"/>
      <c r="F33" s="86"/>
      <c r="G33" s="86"/>
      <c r="H33" s="86"/>
      <c r="I33" s="2">
        <f>PZApiel!H9</f>
        <v>2018</v>
      </c>
      <c r="J33" s="2">
        <f>PZApiel!I9</f>
        <v>2017</v>
      </c>
    </row>
    <row r="34" spans="1:20" x14ac:dyDescent="0.25">
      <c r="A34" s="7"/>
      <c r="C34" s="86"/>
      <c r="D34" s="86"/>
      <c r="E34" s="86"/>
      <c r="F34" s="86"/>
      <c r="G34" s="86"/>
      <c r="H34" s="86"/>
      <c r="I34" s="98" t="s">
        <v>204</v>
      </c>
      <c r="J34" s="159" t="s">
        <v>204</v>
      </c>
    </row>
    <row r="35" spans="1:20" x14ac:dyDescent="0.25">
      <c r="A35" s="86"/>
      <c r="B35" t="s">
        <v>244</v>
      </c>
      <c r="C35" s="86"/>
      <c r="D35" s="86"/>
      <c r="E35" s="86"/>
      <c r="G35" s="86"/>
      <c r="H35" s="86"/>
      <c r="I35" s="119">
        <v>30719</v>
      </c>
      <c r="J35" s="119">
        <v>24967</v>
      </c>
    </row>
    <row r="36" spans="1:20" x14ac:dyDescent="0.25">
      <c r="A36" s="86"/>
      <c r="B36" t="s">
        <v>245</v>
      </c>
      <c r="C36" s="86"/>
      <c r="D36" s="86"/>
      <c r="E36" s="86"/>
      <c r="G36" s="86"/>
      <c r="H36" s="86"/>
      <c r="I36" s="119">
        <v>7400</v>
      </c>
      <c r="J36" s="119">
        <v>5890</v>
      </c>
    </row>
    <row r="37" spans="1:20" ht="13.8" thickBot="1" x14ac:dyDescent="0.3">
      <c r="A37" s="86"/>
      <c r="B37" s="7" t="s">
        <v>185</v>
      </c>
      <c r="C37" s="86"/>
      <c r="D37" s="86"/>
      <c r="E37" s="86"/>
      <c r="F37" s="86"/>
      <c r="G37" s="86"/>
      <c r="H37" s="86"/>
      <c r="I37" s="137">
        <f>SUM(I35:I36)</f>
        <v>38119</v>
      </c>
      <c r="J37" s="137">
        <f>SUM(J35:J36)</f>
        <v>30857</v>
      </c>
    </row>
    <row r="38" spans="1:20" ht="19.5" customHeight="1" thickTop="1" x14ac:dyDescent="0.25">
      <c r="A38" s="86"/>
      <c r="C38" s="86"/>
      <c r="D38" s="86"/>
      <c r="E38" s="86"/>
      <c r="F38" s="86"/>
      <c r="G38" s="86"/>
      <c r="H38" s="86"/>
      <c r="I38" s="86"/>
      <c r="J38" s="95"/>
    </row>
    <row r="39" spans="1:20" x14ac:dyDescent="0.25">
      <c r="A39" s="181" t="s">
        <v>228</v>
      </c>
      <c r="C39" s="86"/>
      <c r="D39" s="86"/>
      <c r="E39" s="86"/>
      <c r="F39" s="86"/>
      <c r="G39" s="86"/>
      <c r="H39" s="86"/>
      <c r="I39" s="86"/>
      <c r="J39" s="95"/>
    </row>
    <row r="40" spans="1:20" ht="18" customHeight="1" x14ac:dyDescent="0.25">
      <c r="A40" s="7" t="s">
        <v>109</v>
      </c>
      <c r="C40" s="86"/>
      <c r="D40" s="86"/>
      <c r="E40" s="86"/>
      <c r="F40" s="86"/>
      <c r="G40" s="86"/>
      <c r="H40" s="86"/>
      <c r="I40" s="2">
        <f>PZApiel!H9</f>
        <v>2018</v>
      </c>
      <c r="J40" s="2">
        <f>PZApiel!I9</f>
        <v>2017</v>
      </c>
    </row>
    <row r="41" spans="1:20" s="82" customFormat="1" x14ac:dyDescent="0.25">
      <c r="A41" s="86"/>
      <c r="B41"/>
      <c r="C41"/>
      <c r="D41"/>
      <c r="E41"/>
      <c r="F41"/>
      <c r="G41"/>
      <c r="I41" s="98" t="s">
        <v>204</v>
      </c>
      <c r="J41" s="98" t="s">
        <v>204</v>
      </c>
      <c r="M41"/>
      <c r="N41"/>
      <c r="O41"/>
      <c r="P41"/>
      <c r="Q41"/>
      <c r="R41"/>
      <c r="S41"/>
      <c r="T41"/>
    </row>
    <row r="42" spans="1:20" s="82" customFormat="1" ht="13.2" customHeight="1" x14ac:dyDescent="0.25">
      <c r="A42" s="86"/>
      <c r="B42" t="s">
        <v>21</v>
      </c>
      <c r="C42"/>
      <c r="D42"/>
      <c r="E42"/>
      <c r="F42"/>
      <c r="G42"/>
      <c r="I42" s="42">
        <v>2400</v>
      </c>
      <c r="J42" s="42">
        <v>1800</v>
      </c>
      <c r="M42"/>
      <c r="N42"/>
      <c r="O42"/>
      <c r="P42"/>
      <c r="Q42"/>
      <c r="R42"/>
      <c r="S42"/>
      <c r="T42"/>
    </row>
    <row r="43" spans="1:20" s="82" customFormat="1" ht="13.8" thickBot="1" x14ac:dyDescent="0.3">
      <c r="A43" s="86"/>
      <c r="B43" s="7" t="s">
        <v>185</v>
      </c>
      <c r="C43"/>
      <c r="D43"/>
      <c r="E43"/>
      <c r="F43"/>
      <c r="G43"/>
      <c r="I43" s="158">
        <f>SUM(I42:I42)</f>
        <v>2400</v>
      </c>
      <c r="J43" s="158">
        <f>SUM(J42:J42)</f>
        <v>1800</v>
      </c>
      <c r="M43"/>
      <c r="N43"/>
      <c r="O43"/>
      <c r="P43"/>
      <c r="Q43"/>
      <c r="R43"/>
      <c r="S43"/>
      <c r="T43"/>
    </row>
    <row r="44" spans="1:20" s="82" customFormat="1" ht="13.8" thickTop="1" x14ac:dyDescent="0.25">
      <c r="A44" t="s">
        <v>75</v>
      </c>
      <c r="B44"/>
      <c r="C44" s="86"/>
      <c r="D44" s="86"/>
      <c r="E44" s="86"/>
      <c r="F44" s="86"/>
      <c r="G44" s="86"/>
      <c r="H44" s="86"/>
      <c r="I44" s="86"/>
      <c r="J44" s="95"/>
      <c r="M44"/>
      <c r="N44"/>
      <c r="O44"/>
      <c r="P44"/>
      <c r="Q44"/>
      <c r="R44"/>
      <c r="S44"/>
      <c r="T44"/>
    </row>
    <row r="45" spans="1:20" s="82" customFormat="1" ht="18.75" customHeight="1" x14ac:dyDescent="0.25">
      <c r="A45" s="86"/>
      <c r="B45"/>
      <c r="C45" s="86"/>
      <c r="D45" s="86"/>
      <c r="E45" s="86"/>
      <c r="F45" s="86"/>
      <c r="G45" s="86"/>
      <c r="H45" s="86"/>
      <c r="I45" s="86"/>
      <c r="J45" s="95"/>
      <c r="M45"/>
      <c r="N45"/>
      <c r="O45"/>
      <c r="P45"/>
      <c r="Q45"/>
      <c r="R45"/>
      <c r="S45"/>
      <c r="T45"/>
    </row>
    <row r="46" spans="1:20" x14ac:dyDescent="0.25">
      <c r="A46" s="181" t="s">
        <v>229</v>
      </c>
      <c r="C46" s="86"/>
      <c r="D46" s="86"/>
      <c r="E46" s="86"/>
      <c r="F46" s="86"/>
      <c r="G46" s="86"/>
      <c r="H46" s="86"/>
      <c r="I46" s="86"/>
      <c r="J46" s="95"/>
    </row>
    <row r="47" spans="1:20" x14ac:dyDescent="0.25">
      <c r="A47" s="7" t="s">
        <v>162</v>
      </c>
    </row>
    <row r="48" spans="1:20" x14ac:dyDescent="0.25">
      <c r="A48" t="s">
        <v>63</v>
      </c>
    </row>
    <row r="49" spans="1:256" ht="17.399999999999999" customHeight="1" x14ac:dyDescent="0.25"/>
    <row r="50" spans="1:256" x14ac:dyDescent="0.25">
      <c r="A50" s="181" t="s">
        <v>384</v>
      </c>
      <c r="C50" s="86"/>
      <c r="D50" s="86"/>
      <c r="E50" s="86"/>
      <c r="F50" s="86"/>
      <c r="G50" s="86"/>
      <c r="H50" s="86"/>
      <c r="I50" s="86"/>
      <c r="J50" s="95"/>
    </row>
    <row r="51" spans="1:256" x14ac:dyDescent="0.25">
      <c r="A51" s="7" t="s">
        <v>163</v>
      </c>
      <c r="C51" s="86"/>
      <c r="D51" s="86"/>
      <c r="E51" s="86"/>
      <c r="F51" s="86"/>
      <c r="G51" s="86"/>
      <c r="H51" s="86"/>
      <c r="I51" s="86"/>
      <c r="J51" s="95"/>
    </row>
    <row r="52" spans="1:256" x14ac:dyDescent="0.25">
      <c r="A52" t="s">
        <v>16</v>
      </c>
      <c r="J52"/>
      <c r="K52"/>
      <c r="L52"/>
    </row>
    <row r="53" spans="1:256" ht="27.75" customHeight="1" x14ac:dyDescent="0.25">
      <c r="A53" s="423" t="s">
        <v>17</v>
      </c>
      <c r="B53" s="423"/>
      <c r="C53" s="423"/>
      <c r="D53" s="423"/>
      <c r="E53" s="423"/>
      <c r="F53" s="423"/>
      <c r="G53" s="423"/>
      <c r="H53" s="423"/>
      <c r="I53" s="423"/>
      <c r="J53" s="423"/>
      <c r="K53"/>
      <c r="L53"/>
    </row>
    <row r="54" spans="1:256" x14ac:dyDescent="0.25">
      <c r="A54" s="152"/>
      <c r="B54" s="152"/>
      <c r="C54" s="152"/>
      <c r="D54" s="152"/>
      <c r="E54" s="152"/>
      <c r="F54" s="152"/>
      <c r="G54" s="152"/>
      <c r="H54" s="152"/>
      <c r="I54" s="152"/>
      <c r="J54" s="152"/>
      <c r="K54"/>
      <c r="L54"/>
    </row>
    <row r="55" spans="1:256" x14ac:dyDescent="0.25">
      <c r="A55" s="181" t="s">
        <v>301</v>
      </c>
      <c r="C55" s="86"/>
      <c r="D55" s="86"/>
      <c r="E55" s="86"/>
      <c r="F55" s="86"/>
      <c r="G55" s="86"/>
      <c r="H55" s="86"/>
      <c r="I55" s="86"/>
      <c r="J55" s="95"/>
    </row>
    <row r="56" spans="1:256" ht="33" customHeight="1" x14ac:dyDescent="0.25">
      <c r="A56" s="567" t="s">
        <v>164</v>
      </c>
      <c r="B56" s="567"/>
      <c r="C56" s="567"/>
      <c r="D56" s="567"/>
      <c r="E56" s="567"/>
      <c r="F56" s="567"/>
      <c r="G56" s="567"/>
      <c r="H56" s="567"/>
      <c r="I56" s="567"/>
      <c r="J56" s="567"/>
    </row>
    <row r="57" spans="1:256" ht="15.6" customHeight="1" x14ac:dyDescent="0.25">
      <c r="A57" s="162" t="s">
        <v>53</v>
      </c>
      <c r="C57" s="86"/>
      <c r="D57" s="86"/>
      <c r="E57" s="86"/>
      <c r="F57" s="86"/>
      <c r="G57" s="86"/>
      <c r="H57" s="86"/>
      <c r="I57" s="86"/>
      <c r="J57" s="95"/>
    </row>
    <row r="58" spans="1:256" x14ac:dyDescent="0.25">
      <c r="A58" s="162" t="s">
        <v>54</v>
      </c>
      <c r="C58" s="86"/>
      <c r="D58" s="86"/>
      <c r="E58" s="86"/>
      <c r="F58" s="86"/>
      <c r="G58" s="86"/>
      <c r="H58" s="86"/>
      <c r="I58" s="86"/>
      <c r="J58" s="95"/>
    </row>
    <row r="59" spans="1:256" x14ac:dyDescent="0.25">
      <c r="A59" s="162"/>
      <c r="C59" s="86"/>
      <c r="D59" s="86"/>
      <c r="E59" s="86"/>
      <c r="F59" s="86"/>
      <c r="G59" s="86"/>
      <c r="H59" s="86"/>
      <c r="I59" s="86"/>
      <c r="J59" s="95"/>
    </row>
    <row r="60" spans="1:256" x14ac:dyDescent="0.25">
      <c r="A60" s="193" t="s">
        <v>35</v>
      </c>
      <c r="C60" s="86"/>
      <c r="D60" s="86"/>
      <c r="E60" s="86"/>
      <c r="F60" s="86"/>
      <c r="G60" s="86"/>
      <c r="H60" s="86"/>
      <c r="I60" s="86"/>
      <c r="J60" s="95"/>
    </row>
    <row r="61" spans="1:256" ht="15" customHeight="1" x14ac:dyDescent="0.25">
      <c r="A61" s="567" t="s">
        <v>281</v>
      </c>
      <c r="B61" s="567"/>
      <c r="C61" s="567"/>
      <c r="D61" s="567"/>
      <c r="E61" s="567"/>
      <c r="F61" s="567"/>
      <c r="G61" s="567"/>
      <c r="H61" s="567"/>
      <c r="I61" s="555"/>
      <c r="J61" s="555"/>
      <c r="K61" s="555"/>
      <c r="L61" s="555"/>
      <c r="M61" s="555"/>
      <c r="N61" s="555"/>
      <c r="O61" s="555"/>
      <c r="P61" s="555"/>
      <c r="Q61" s="555"/>
      <c r="R61" s="555"/>
      <c r="S61" s="555"/>
      <c r="T61" s="555"/>
      <c r="U61" s="555"/>
      <c r="V61" s="555"/>
      <c r="W61" s="555"/>
      <c r="X61" s="555"/>
      <c r="Y61" s="555"/>
      <c r="Z61" s="555"/>
      <c r="AA61" s="555"/>
      <c r="AB61" s="555"/>
      <c r="AC61" s="555"/>
      <c r="AD61" s="555"/>
      <c r="AE61" s="555"/>
      <c r="AF61" s="555"/>
      <c r="AG61" s="555"/>
      <c r="AH61" s="555"/>
      <c r="AI61" s="555"/>
      <c r="AJ61" s="555"/>
      <c r="AK61" s="555"/>
      <c r="AL61" s="555"/>
      <c r="AM61" s="555"/>
      <c r="AN61" s="555"/>
      <c r="AO61" s="555"/>
      <c r="AP61" s="555"/>
      <c r="AQ61" s="555"/>
      <c r="AR61" s="555"/>
      <c r="AS61" s="555"/>
      <c r="AT61" s="555"/>
      <c r="AU61" s="555"/>
      <c r="AV61" s="555"/>
      <c r="AW61" s="555"/>
      <c r="AX61" s="555"/>
      <c r="AY61" s="555"/>
      <c r="AZ61" s="555"/>
      <c r="BA61" s="555"/>
      <c r="BB61" s="555"/>
      <c r="BC61" s="555"/>
      <c r="BD61" s="555"/>
      <c r="BE61" s="555"/>
      <c r="BF61" s="555"/>
      <c r="BG61" s="555"/>
      <c r="BH61" s="555"/>
      <c r="BI61" s="555"/>
      <c r="BJ61" s="555"/>
      <c r="BK61" s="555"/>
      <c r="BL61" s="555"/>
      <c r="BM61" s="555"/>
      <c r="BN61" s="555"/>
      <c r="BO61" s="555"/>
      <c r="BP61" s="555"/>
      <c r="BQ61" s="555"/>
      <c r="BR61" s="555"/>
      <c r="BS61" s="555"/>
      <c r="BT61" s="555"/>
      <c r="BU61" s="555"/>
      <c r="BV61" s="555"/>
      <c r="BW61" s="555"/>
      <c r="BX61" s="555"/>
      <c r="BY61" s="555"/>
      <c r="BZ61" s="555"/>
      <c r="CA61" s="555"/>
      <c r="CB61" s="555"/>
      <c r="CC61" s="555"/>
      <c r="CD61" s="555"/>
      <c r="CE61" s="555"/>
      <c r="CF61" s="555"/>
      <c r="CG61" s="555"/>
      <c r="CH61" s="555"/>
      <c r="CI61" s="555"/>
      <c r="CJ61" s="555"/>
      <c r="CK61" s="555"/>
      <c r="CL61" s="555"/>
      <c r="CM61" s="555"/>
      <c r="CN61" s="555"/>
      <c r="CO61" s="555"/>
      <c r="CP61" s="555"/>
      <c r="CQ61" s="555"/>
      <c r="CR61" s="555"/>
      <c r="CS61" s="555"/>
      <c r="CT61" s="555"/>
      <c r="CU61" s="555"/>
      <c r="CV61" s="555"/>
      <c r="CW61" s="555"/>
      <c r="CX61" s="555"/>
      <c r="CY61" s="555"/>
      <c r="CZ61" s="555"/>
      <c r="DA61" s="555"/>
      <c r="DB61" s="555"/>
      <c r="DC61" s="555"/>
      <c r="DD61" s="555"/>
      <c r="DE61" s="555"/>
      <c r="DF61" s="555"/>
      <c r="DG61" s="555"/>
      <c r="DH61" s="555"/>
      <c r="DI61" s="555"/>
      <c r="DJ61" s="555"/>
      <c r="DK61" s="555"/>
      <c r="DL61" s="555"/>
      <c r="DM61" s="555"/>
      <c r="DN61" s="555"/>
      <c r="DO61" s="555"/>
      <c r="DP61" s="555"/>
      <c r="DQ61" s="555"/>
      <c r="DR61" s="555"/>
      <c r="DS61" s="555"/>
      <c r="DT61" s="555"/>
      <c r="DU61" s="555"/>
      <c r="DV61" s="555"/>
      <c r="DW61" s="555"/>
      <c r="DX61" s="555"/>
      <c r="DY61" s="555"/>
      <c r="DZ61" s="555"/>
      <c r="EA61" s="555"/>
      <c r="EB61" s="555"/>
      <c r="EC61" s="555"/>
      <c r="ED61" s="555"/>
      <c r="EE61" s="555"/>
      <c r="EF61" s="555"/>
      <c r="EG61" s="555"/>
      <c r="EH61" s="555"/>
      <c r="EI61" s="555"/>
      <c r="EJ61" s="555"/>
      <c r="EK61" s="555"/>
      <c r="EL61" s="555"/>
      <c r="EM61" s="555"/>
      <c r="EN61" s="555"/>
      <c r="EO61" s="555"/>
      <c r="EP61" s="555"/>
      <c r="EQ61" s="555"/>
      <c r="ER61" s="555"/>
      <c r="ES61" s="555"/>
      <c r="ET61" s="555"/>
      <c r="EU61" s="555"/>
      <c r="EV61" s="555"/>
      <c r="EW61" s="555"/>
      <c r="EX61" s="555"/>
      <c r="EY61" s="555"/>
      <c r="EZ61" s="555"/>
      <c r="FA61" s="555"/>
      <c r="FB61" s="555"/>
      <c r="FC61" s="555"/>
      <c r="FD61" s="555"/>
      <c r="FE61" s="555"/>
      <c r="FF61" s="555"/>
      <c r="FG61" s="555"/>
      <c r="FH61" s="555"/>
      <c r="FI61" s="555"/>
      <c r="FJ61" s="555"/>
      <c r="FK61" s="555"/>
      <c r="FL61" s="555"/>
      <c r="FM61" s="555"/>
      <c r="FN61" s="555"/>
      <c r="FO61" s="555"/>
      <c r="FP61" s="555"/>
      <c r="FQ61" s="555"/>
      <c r="FR61" s="555"/>
      <c r="FS61" s="555"/>
      <c r="FT61" s="555"/>
      <c r="FU61" s="555"/>
      <c r="FV61" s="555"/>
      <c r="FW61" s="555"/>
      <c r="FX61" s="555"/>
      <c r="FY61" s="555"/>
      <c r="FZ61" s="555"/>
      <c r="GA61" s="555"/>
      <c r="GB61" s="555"/>
      <c r="GC61" s="555"/>
      <c r="GD61" s="555"/>
      <c r="GE61" s="555"/>
      <c r="GF61" s="555"/>
      <c r="GG61" s="555"/>
      <c r="GH61" s="555"/>
      <c r="GI61" s="555"/>
      <c r="GJ61" s="555"/>
      <c r="GK61" s="555"/>
      <c r="GL61" s="555"/>
      <c r="GM61" s="555"/>
      <c r="GN61" s="555"/>
      <c r="GO61" s="555"/>
      <c r="GP61" s="555"/>
      <c r="GQ61" s="555"/>
      <c r="GR61" s="555"/>
      <c r="GS61" s="555"/>
      <c r="GT61" s="555"/>
      <c r="GU61" s="555"/>
      <c r="GV61" s="555"/>
      <c r="GW61" s="555"/>
      <c r="GX61" s="555"/>
      <c r="GY61" s="555"/>
      <c r="GZ61" s="555"/>
      <c r="HA61" s="555"/>
      <c r="HB61" s="555"/>
      <c r="HC61" s="555"/>
      <c r="HD61" s="555"/>
      <c r="HE61" s="555"/>
      <c r="HF61" s="555"/>
      <c r="HG61" s="555"/>
      <c r="HH61" s="555"/>
      <c r="HI61" s="555"/>
      <c r="HJ61" s="555"/>
      <c r="HK61" s="555"/>
      <c r="HL61" s="555"/>
      <c r="HM61" s="555"/>
      <c r="HN61" s="555"/>
      <c r="HO61" s="555"/>
      <c r="HP61" s="555"/>
      <c r="HQ61" s="555"/>
      <c r="HR61" s="555"/>
      <c r="HS61" s="555"/>
      <c r="HT61" s="555"/>
      <c r="HU61" s="555"/>
      <c r="HV61" s="555"/>
      <c r="HW61" s="555"/>
      <c r="HX61" s="555"/>
      <c r="HY61" s="555"/>
      <c r="HZ61" s="555"/>
      <c r="IA61" s="555"/>
      <c r="IB61" s="555"/>
      <c r="IC61" s="555"/>
      <c r="ID61" s="555"/>
      <c r="IE61" s="555"/>
      <c r="IF61" s="555"/>
      <c r="IG61" s="555"/>
      <c r="IH61" s="555"/>
      <c r="II61" s="555"/>
      <c r="IJ61" s="555"/>
      <c r="IK61" s="555"/>
      <c r="IL61" s="555"/>
      <c r="IM61" s="555"/>
      <c r="IN61" s="555"/>
      <c r="IO61" s="555"/>
      <c r="IP61" s="555"/>
      <c r="IQ61" s="555"/>
      <c r="IR61" s="555"/>
      <c r="IS61" s="555"/>
      <c r="IT61" s="555"/>
      <c r="IU61" s="555"/>
      <c r="IV61" s="555"/>
    </row>
    <row r="62" spans="1:256" ht="27.75" customHeight="1" x14ac:dyDescent="0.25">
      <c r="A62" s="423" t="s">
        <v>298</v>
      </c>
      <c r="B62" s="423"/>
      <c r="C62" s="423"/>
      <c r="D62" s="423"/>
      <c r="E62" s="423"/>
      <c r="F62" s="423"/>
      <c r="G62" s="423"/>
      <c r="H62" s="423"/>
      <c r="I62" s="423"/>
      <c r="J62" s="423"/>
      <c r="K62" s="147"/>
      <c r="L62" s="147"/>
      <c r="M62" s="147"/>
      <c r="N62" s="147"/>
      <c r="O62" s="147"/>
      <c r="P62" s="147"/>
      <c r="Q62" s="571"/>
      <c r="R62" s="571"/>
      <c r="S62" s="571"/>
      <c r="T62" s="571"/>
      <c r="U62" s="571"/>
      <c r="V62" s="571"/>
      <c r="W62" s="571"/>
      <c r="X62" s="571"/>
      <c r="Y62" s="571"/>
      <c r="Z62" s="571"/>
      <c r="AA62" s="571"/>
      <c r="AB62" s="571"/>
      <c r="AC62" s="571"/>
      <c r="AD62" s="571"/>
      <c r="AE62" s="571"/>
      <c r="AF62" s="571"/>
      <c r="AG62" s="571"/>
      <c r="AH62" s="571"/>
      <c r="AI62" s="571"/>
      <c r="AJ62" s="571"/>
      <c r="AK62" s="571"/>
      <c r="AL62" s="571"/>
      <c r="AM62" s="571"/>
      <c r="AN62" s="571"/>
      <c r="AO62" s="571"/>
      <c r="AP62" s="571"/>
      <c r="AQ62" s="571"/>
      <c r="AR62" s="571"/>
      <c r="AS62" s="571"/>
      <c r="AT62" s="571"/>
      <c r="AU62" s="571"/>
      <c r="AV62" s="571"/>
      <c r="AW62" s="571"/>
      <c r="AX62" s="571"/>
      <c r="AY62" s="571"/>
      <c r="AZ62" s="571"/>
      <c r="BA62" s="571"/>
      <c r="BB62" s="571"/>
      <c r="BC62" s="571"/>
      <c r="BD62" s="571"/>
      <c r="BE62" s="571"/>
      <c r="BF62" s="571"/>
      <c r="BG62" s="571"/>
      <c r="BH62" s="571"/>
      <c r="BI62" s="571"/>
      <c r="BJ62" s="571"/>
      <c r="BK62" s="571"/>
      <c r="BL62" s="571"/>
      <c r="BM62" s="571"/>
      <c r="BN62" s="571"/>
      <c r="BO62" s="571"/>
      <c r="BP62" s="571"/>
      <c r="BQ62" s="571"/>
      <c r="BR62" s="571"/>
      <c r="BS62" s="571"/>
      <c r="BT62" s="571"/>
      <c r="BU62" s="571"/>
      <c r="BV62" s="571"/>
      <c r="BW62" s="571"/>
      <c r="BX62" s="571"/>
      <c r="BY62" s="571"/>
      <c r="BZ62" s="571"/>
      <c r="CA62" s="571"/>
      <c r="CB62" s="571"/>
      <c r="CC62" s="571"/>
      <c r="CD62" s="571"/>
      <c r="CE62" s="571"/>
      <c r="CF62" s="571"/>
      <c r="CG62" s="571"/>
      <c r="CH62" s="571"/>
      <c r="CI62" s="571"/>
      <c r="CJ62" s="571"/>
      <c r="CK62" s="571"/>
      <c r="CL62" s="571"/>
      <c r="CM62" s="571"/>
      <c r="CN62" s="571"/>
      <c r="CO62" s="571"/>
      <c r="CP62" s="571"/>
      <c r="CQ62" s="571"/>
      <c r="CR62" s="571"/>
      <c r="CS62" s="571"/>
      <c r="CT62" s="571"/>
      <c r="CU62" s="571"/>
      <c r="CV62" s="571"/>
      <c r="CW62" s="571"/>
      <c r="CX62" s="571"/>
      <c r="CY62" s="571"/>
      <c r="CZ62" s="571"/>
      <c r="DA62" s="571"/>
      <c r="DB62" s="571"/>
      <c r="DC62" s="571"/>
      <c r="DD62" s="571"/>
      <c r="DE62" s="571"/>
      <c r="DF62" s="571"/>
      <c r="DG62" s="571"/>
      <c r="DH62" s="571"/>
      <c r="DI62" s="571"/>
      <c r="DJ62" s="571"/>
      <c r="DK62" s="571"/>
      <c r="DL62" s="571"/>
      <c r="DM62" s="571"/>
      <c r="DN62" s="571"/>
      <c r="DO62" s="571"/>
      <c r="DP62" s="571"/>
      <c r="DQ62" s="571"/>
      <c r="DR62" s="571"/>
      <c r="DS62" s="571"/>
      <c r="DT62" s="571"/>
      <c r="DU62" s="571"/>
      <c r="DV62" s="571"/>
      <c r="DW62" s="571"/>
      <c r="DX62" s="571"/>
      <c r="DY62" s="571"/>
      <c r="DZ62" s="571"/>
      <c r="EA62" s="571"/>
      <c r="EB62" s="571"/>
      <c r="EC62" s="571"/>
      <c r="ED62" s="571"/>
      <c r="EE62" s="571"/>
      <c r="EF62" s="571"/>
      <c r="EG62" s="571"/>
      <c r="EH62" s="571"/>
      <c r="EI62" s="571"/>
      <c r="EJ62" s="571"/>
      <c r="EK62" s="571"/>
      <c r="EL62" s="571"/>
      <c r="EM62" s="571"/>
      <c r="EN62" s="571"/>
      <c r="EO62" s="571"/>
      <c r="EP62" s="571"/>
      <c r="EQ62" s="571"/>
      <c r="ER62" s="571"/>
      <c r="ES62" s="571"/>
      <c r="ET62" s="571"/>
      <c r="EU62" s="571"/>
      <c r="EV62" s="571"/>
      <c r="EW62" s="571"/>
      <c r="EX62" s="571"/>
      <c r="EY62" s="571"/>
      <c r="EZ62" s="571"/>
      <c r="FA62" s="571"/>
      <c r="FB62" s="571"/>
      <c r="FC62" s="571"/>
      <c r="FD62" s="571"/>
      <c r="FE62" s="571"/>
      <c r="FF62" s="571"/>
      <c r="FG62" s="571"/>
      <c r="FH62" s="571"/>
      <c r="FI62" s="571"/>
      <c r="FJ62" s="571"/>
      <c r="FK62" s="571"/>
      <c r="FL62" s="571"/>
      <c r="FM62" s="571"/>
      <c r="FN62" s="571"/>
      <c r="FO62" s="571"/>
      <c r="FP62" s="571"/>
      <c r="FQ62" s="571"/>
      <c r="FR62" s="571"/>
      <c r="FS62" s="571"/>
      <c r="FT62" s="571"/>
      <c r="FU62" s="571"/>
      <c r="FV62" s="571"/>
      <c r="FW62" s="571"/>
      <c r="FX62" s="571"/>
      <c r="FY62" s="571"/>
      <c r="FZ62" s="571"/>
      <c r="GA62" s="571"/>
      <c r="GB62" s="571"/>
      <c r="GC62" s="571"/>
      <c r="GD62" s="571"/>
      <c r="GE62" s="571"/>
      <c r="GF62" s="571"/>
      <c r="GG62" s="571"/>
      <c r="GH62" s="571"/>
      <c r="GI62" s="571"/>
      <c r="GJ62" s="571"/>
      <c r="GK62" s="571"/>
      <c r="GL62" s="571"/>
      <c r="GM62" s="571"/>
      <c r="GN62" s="571"/>
      <c r="GO62" s="571"/>
      <c r="GP62" s="571"/>
      <c r="GQ62" s="571"/>
      <c r="GR62" s="571"/>
      <c r="GS62" s="571"/>
      <c r="GT62" s="571"/>
      <c r="GU62" s="571"/>
      <c r="GV62" s="571"/>
      <c r="GW62" s="571"/>
      <c r="GX62" s="571"/>
      <c r="GY62" s="571"/>
      <c r="GZ62" s="571"/>
      <c r="HA62" s="571"/>
      <c r="HB62" s="571"/>
      <c r="HC62" s="571"/>
      <c r="HD62" s="571"/>
      <c r="HE62" s="571"/>
      <c r="HF62" s="571"/>
      <c r="HG62" s="571"/>
      <c r="HH62" s="571"/>
      <c r="HI62" s="571"/>
      <c r="HJ62" s="571"/>
      <c r="HK62" s="571"/>
      <c r="HL62" s="571"/>
      <c r="HM62" s="571"/>
      <c r="HN62" s="571"/>
      <c r="HO62" s="571"/>
      <c r="HP62" s="571"/>
      <c r="HQ62" s="571"/>
      <c r="HR62" s="571"/>
      <c r="HS62" s="571"/>
      <c r="HT62" s="571"/>
      <c r="HU62" s="571"/>
      <c r="HV62" s="571"/>
      <c r="HW62" s="571"/>
      <c r="HX62" s="571"/>
      <c r="HY62" s="571"/>
      <c r="HZ62" s="571"/>
      <c r="IA62" s="571"/>
      <c r="IB62" s="571"/>
      <c r="IC62" s="571"/>
      <c r="ID62" s="571"/>
      <c r="IE62" s="571"/>
      <c r="IF62" s="571"/>
      <c r="IG62" s="571"/>
      <c r="IH62" s="571"/>
      <c r="II62" s="571"/>
      <c r="IJ62" s="571"/>
      <c r="IK62" s="571"/>
      <c r="IL62" s="571"/>
      <c r="IM62" s="571"/>
      <c r="IN62" s="571"/>
      <c r="IO62" s="571"/>
      <c r="IP62" s="571"/>
      <c r="IQ62" s="571"/>
      <c r="IR62" s="571"/>
      <c r="IS62" s="571"/>
      <c r="IT62" s="571"/>
      <c r="IU62" s="571"/>
      <c r="IV62" s="571"/>
    </row>
    <row r="63" spans="1:256" ht="24" customHeight="1" x14ac:dyDescent="0.25">
      <c r="A63" s="422" t="s">
        <v>52</v>
      </c>
      <c r="B63" s="422"/>
      <c r="C63" s="422"/>
      <c r="D63" s="152"/>
      <c r="E63" s="152"/>
      <c r="F63" s="152"/>
      <c r="G63" s="152"/>
      <c r="H63" s="152"/>
      <c r="I63" s="152"/>
      <c r="J63" s="152"/>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47"/>
      <c r="BN63" s="147"/>
      <c r="BO63" s="147"/>
      <c r="BP63" s="147"/>
      <c r="BQ63" s="147"/>
      <c r="BR63" s="147"/>
      <c r="BS63" s="147"/>
      <c r="BT63" s="147"/>
      <c r="BU63" s="147"/>
      <c r="BV63" s="147"/>
      <c r="BW63" s="147"/>
      <c r="BX63" s="147"/>
      <c r="BY63" s="147"/>
      <c r="BZ63" s="147"/>
      <c r="CA63" s="147"/>
      <c r="CB63" s="147"/>
      <c r="CC63" s="147"/>
      <c r="CD63" s="147"/>
      <c r="CE63" s="147"/>
      <c r="CF63" s="147"/>
      <c r="CG63" s="147"/>
      <c r="CH63" s="147"/>
      <c r="CI63" s="147"/>
      <c r="CJ63" s="147"/>
      <c r="CK63" s="147"/>
      <c r="CL63" s="147"/>
      <c r="CM63" s="147"/>
      <c r="CN63" s="147"/>
      <c r="CO63" s="147"/>
      <c r="CP63" s="147"/>
      <c r="CQ63" s="147"/>
      <c r="CR63" s="147"/>
      <c r="CS63" s="147"/>
      <c r="CT63" s="147"/>
      <c r="CU63" s="147"/>
      <c r="CV63" s="147"/>
      <c r="CW63" s="147"/>
      <c r="CX63" s="147"/>
      <c r="CY63" s="147"/>
      <c r="CZ63" s="147"/>
      <c r="DA63" s="147"/>
      <c r="DB63" s="147"/>
      <c r="DC63" s="147"/>
      <c r="DD63" s="147"/>
      <c r="DE63" s="147"/>
      <c r="DF63" s="147"/>
      <c r="DG63" s="147"/>
      <c r="DH63" s="147"/>
      <c r="DI63" s="147"/>
      <c r="DJ63" s="147"/>
      <c r="DK63" s="147"/>
      <c r="DL63" s="147"/>
      <c r="DM63" s="147"/>
      <c r="DN63" s="147"/>
      <c r="DO63" s="147"/>
      <c r="DP63" s="147"/>
      <c r="DQ63" s="147"/>
      <c r="DR63" s="147"/>
      <c r="DS63" s="147"/>
      <c r="DT63" s="147"/>
      <c r="DU63" s="147"/>
      <c r="DV63" s="147"/>
      <c r="DW63" s="147"/>
      <c r="DX63" s="147"/>
      <c r="DY63" s="147"/>
      <c r="DZ63" s="147"/>
      <c r="EA63" s="147"/>
      <c r="EB63" s="147"/>
      <c r="EC63" s="147"/>
      <c r="ED63" s="147"/>
      <c r="EE63" s="147"/>
      <c r="EF63" s="147"/>
      <c r="EG63" s="147"/>
      <c r="EH63" s="147"/>
      <c r="EI63" s="147"/>
      <c r="EJ63" s="147"/>
      <c r="EK63" s="147"/>
      <c r="EL63" s="147"/>
      <c r="EM63" s="147"/>
      <c r="EN63" s="147"/>
      <c r="EO63" s="147"/>
      <c r="EP63" s="147"/>
      <c r="EQ63" s="147"/>
      <c r="ER63" s="147"/>
      <c r="ES63" s="147"/>
      <c r="ET63" s="147"/>
      <c r="EU63" s="147"/>
      <c r="EV63" s="147"/>
      <c r="EW63" s="147"/>
      <c r="EX63" s="147"/>
      <c r="EY63" s="147"/>
      <c r="EZ63" s="147"/>
      <c r="FA63" s="147"/>
      <c r="FB63" s="147"/>
      <c r="FC63" s="147"/>
      <c r="FD63" s="147"/>
      <c r="FE63" s="147"/>
      <c r="FF63" s="147"/>
      <c r="FG63" s="147"/>
      <c r="FH63" s="147"/>
      <c r="FI63" s="147"/>
      <c r="FJ63" s="147"/>
      <c r="FK63" s="147"/>
      <c r="FL63" s="147"/>
      <c r="FM63" s="147"/>
      <c r="FN63" s="147"/>
      <c r="FO63" s="147"/>
      <c r="FP63" s="147"/>
      <c r="FQ63" s="147"/>
      <c r="FR63" s="147"/>
      <c r="FS63" s="147"/>
      <c r="FT63" s="147"/>
      <c r="FU63" s="147"/>
      <c r="FV63" s="147"/>
      <c r="FW63" s="147"/>
      <c r="FX63" s="147"/>
      <c r="FY63" s="147"/>
      <c r="FZ63" s="147"/>
      <c r="GA63" s="147"/>
      <c r="GB63" s="147"/>
      <c r="GC63" s="147"/>
      <c r="GD63" s="147"/>
      <c r="GE63" s="147"/>
      <c r="GF63" s="147"/>
      <c r="GG63" s="147"/>
      <c r="GH63" s="147"/>
      <c r="GI63" s="147"/>
      <c r="GJ63" s="147"/>
      <c r="GK63" s="147"/>
      <c r="GL63" s="147"/>
      <c r="GM63" s="147"/>
      <c r="GN63" s="147"/>
      <c r="GO63" s="147"/>
      <c r="GP63" s="147"/>
      <c r="GQ63" s="147"/>
      <c r="GR63" s="147"/>
      <c r="GS63" s="147"/>
      <c r="GT63" s="147"/>
      <c r="GU63" s="147"/>
      <c r="GV63" s="147"/>
      <c r="GW63" s="147"/>
      <c r="GX63" s="147"/>
      <c r="GY63" s="147"/>
      <c r="GZ63" s="147"/>
      <c r="HA63" s="147"/>
      <c r="HB63" s="147"/>
      <c r="HC63" s="147"/>
      <c r="HD63" s="147"/>
      <c r="HE63" s="147"/>
      <c r="HF63" s="147"/>
      <c r="HG63" s="147"/>
      <c r="HH63" s="147"/>
      <c r="HI63" s="147"/>
      <c r="HJ63" s="147"/>
      <c r="HK63" s="147"/>
      <c r="HL63" s="147"/>
      <c r="HM63" s="147"/>
      <c r="HN63" s="147"/>
      <c r="HO63" s="147"/>
      <c r="HP63" s="147"/>
      <c r="HQ63" s="147"/>
      <c r="HR63" s="147"/>
      <c r="HS63" s="147"/>
      <c r="HT63" s="147"/>
      <c r="HU63" s="147"/>
      <c r="HV63" s="147"/>
      <c r="HW63" s="147"/>
      <c r="HX63" s="147"/>
      <c r="HY63" s="147"/>
      <c r="HZ63" s="147"/>
      <c r="IA63" s="147"/>
      <c r="IB63" s="147"/>
      <c r="IC63" s="147"/>
      <c r="ID63" s="147"/>
      <c r="IE63" s="147"/>
      <c r="IF63" s="147"/>
      <c r="IG63" s="147"/>
      <c r="IH63" s="147"/>
      <c r="II63" s="147"/>
      <c r="IJ63" s="147"/>
      <c r="IK63" s="147"/>
      <c r="IL63" s="147"/>
      <c r="IM63" s="147"/>
      <c r="IN63" s="147"/>
      <c r="IO63" s="147"/>
      <c r="IP63" s="147"/>
      <c r="IQ63" s="147"/>
      <c r="IR63" s="147"/>
      <c r="IS63" s="147"/>
      <c r="IT63" s="147"/>
      <c r="IU63" s="147"/>
      <c r="IV63" s="147"/>
    </row>
    <row r="64" spans="1:256" ht="16.95" customHeight="1" x14ac:dyDescent="0.25">
      <c r="A64" s="422" t="s">
        <v>36</v>
      </c>
      <c r="B64" s="422"/>
      <c r="C64" s="422"/>
      <c r="D64" s="152"/>
      <c r="E64" s="152"/>
      <c r="F64" s="152"/>
      <c r="G64" s="152"/>
      <c r="H64" s="152"/>
      <c r="I64" s="152"/>
      <c r="J64" s="152"/>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7"/>
      <c r="CF64" s="147"/>
      <c r="CG64" s="147"/>
      <c r="CH64" s="147"/>
      <c r="CI64" s="147"/>
      <c r="CJ64" s="147"/>
      <c r="CK64" s="147"/>
      <c r="CL64" s="147"/>
      <c r="CM64" s="147"/>
      <c r="CN64" s="147"/>
      <c r="CO64" s="147"/>
      <c r="CP64" s="147"/>
      <c r="CQ64" s="147"/>
      <c r="CR64" s="147"/>
      <c r="CS64" s="147"/>
      <c r="CT64" s="147"/>
      <c r="CU64" s="147"/>
      <c r="CV64" s="147"/>
      <c r="CW64" s="147"/>
      <c r="CX64" s="147"/>
      <c r="CY64" s="147"/>
      <c r="CZ64" s="147"/>
      <c r="DA64" s="147"/>
      <c r="DB64" s="147"/>
      <c r="DC64" s="147"/>
      <c r="DD64" s="147"/>
      <c r="DE64" s="147"/>
      <c r="DF64" s="147"/>
      <c r="DG64" s="147"/>
      <c r="DH64" s="147"/>
      <c r="DI64" s="147"/>
      <c r="DJ64" s="147"/>
      <c r="DK64" s="147"/>
      <c r="DL64" s="147"/>
      <c r="DM64" s="147"/>
      <c r="DN64" s="147"/>
      <c r="DO64" s="147"/>
      <c r="DP64" s="147"/>
      <c r="DQ64" s="147"/>
      <c r="DR64" s="147"/>
      <c r="DS64" s="147"/>
      <c r="DT64" s="147"/>
      <c r="DU64" s="147"/>
      <c r="DV64" s="147"/>
      <c r="DW64" s="147"/>
      <c r="DX64" s="147"/>
      <c r="DY64" s="147"/>
      <c r="DZ64" s="147"/>
      <c r="EA64" s="147"/>
      <c r="EB64" s="147"/>
      <c r="EC64" s="147"/>
      <c r="ED64" s="147"/>
      <c r="EE64" s="147"/>
      <c r="EF64" s="147"/>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7"/>
      <c r="FH64" s="147"/>
      <c r="FI64" s="147"/>
      <c r="FJ64" s="147"/>
      <c r="FK64" s="147"/>
      <c r="FL64" s="147"/>
      <c r="FM64" s="147"/>
      <c r="FN64" s="147"/>
      <c r="FO64" s="147"/>
      <c r="FP64" s="147"/>
      <c r="FQ64" s="147"/>
      <c r="FR64" s="147"/>
      <c r="FS64" s="147"/>
      <c r="FT64" s="147"/>
      <c r="FU64" s="147"/>
      <c r="FV64" s="147"/>
      <c r="FW64" s="147"/>
      <c r="FX64" s="147"/>
      <c r="FY64" s="147"/>
      <c r="FZ64" s="147"/>
      <c r="GA64" s="147"/>
      <c r="GB64" s="147"/>
      <c r="GC64" s="147"/>
      <c r="GD64" s="147"/>
      <c r="GE64" s="147"/>
      <c r="GF64" s="147"/>
      <c r="GG64" s="147"/>
      <c r="GH64" s="147"/>
      <c r="GI64" s="147"/>
      <c r="GJ64" s="147"/>
      <c r="GK64" s="147"/>
      <c r="GL64" s="147"/>
      <c r="GM64" s="147"/>
      <c r="GN64" s="147"/>
      <c r="GO64" s="147"/>
      <c r="GP64" s="147"/>
      <c r="GQ64" s="147"/>
      <c r="GR64" s="147"/>
      <c r="GS64" s="147"/>
      <c r="GT64" s="147"/>
      <c r="GU64" s="147"/>
      <c r="GV64" s="147"/>
      <c r="GW64" s="147"/>
      <c r="GX64" s="147"/>
      <c r="GY64" s="147"/>
      <c r="GZ64" s="147"/>
      <c r="HA64" s="147"/>
      <c r="HB64" s="147"/>
      <c r="HC64" s="147"/>
      <c r="HD64" s="147"/>
      <c r="HE64" s="147"/>
      <c r="HF64" s="147"/>
      <c r="HG64" s="147"/>
      <c r="HH64" s="147"/>
      <c r="HI64" s="147"/>
      <c r="HJ64" s="147"/>
      <c r="HK64" s="147"/>
      <c r="HL64" s="147"/>
      <c r="HM64" s="147"/>
      <c r="HN64" s="147"/>
      <c r="HO64" s="147"/>
      <c r="HP64" s="147"/>
      <c r="HQ64" s="147"/>
      <c r="HR64" s="147"/>
      <c r="HS64" s="147"/>
      <c r="HT64" s="147"/>
      <c r="HU64" s="147"/>
      <c r="HV64" s="147"/>
      <c r="HW64" s="147"/>
      <c r="HX64" s="147"/>
      <c r="HY64" s="147"/>
      <c r="HZ64" s="147"/>
      <c r="IA64" s="147"/>
      <c r="IB64" s="147"/>
      <c r="IC64" s="147"/>
      <c r="ID64" s="147"/>
      <c r="IE64" s="147"/>
      <c r="IF64" s="147"/>
      <c r="IG64" s="147"/>
      <c r="IH64" s="147"/>
      <c r="II64" s="147"/>
      <c r="IJ64" s="147"/>
      <c r="IK64" s="147"/>
      <c r="IL64" s="147"/>
      <c r="IM64" s="147"/>
      <c r="IN64" s="147"/>
      <c r="IO64" s="147"/>
      <c r="IP64" s="147"/>
      <c r="IQ64" s="147"/>
      <c r="IR64" s="147"/>
      <c r="IS64" s="147"/>
      <c r="IT64" s="147"/>
      <c r="IU64" s="147"/>
      <c r="IV64" s="147"/>
    </row>
    <row r="65" spans="1:256" ht="27.75" customHeight="1" x14ac:dyDescent="0.25">
      <c r="A65" s="422" t="s">
        <v>37</v>
      </c>
      <c r="B65" s="422"/>
      <c r="C65" s="422"/>
      <c r="D65" s="422"/>
      <c r="E65" s="422"/>
      <c r="F65" s="152"/>
      <c r="G65" s="152"/>
      <c r="H65" s="152"/>
      <c r="I65" s="152"/>
      <c r="J65" s="152"/>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7"/>
      <c r="BP65" s="147"/>
      <c r="BQ65" s="147"/>
      <c r="BR65" s="147"/>
      <c r="BS65" s="147"/>
      <c r="BT65" s="147"/>
      <c r="BU65" s="147"/>
      <c r="BV65" s="147"/>
      <c r="BW65" s="147"/>
      <c r="BX65" s="147"/>
      <c r="BY65" s="147"/>
      <c r="BZ65" s="147"/>
      <c r="CA65" s="147"/>
      <c r="CB65" s="147"/>
      <c r="CC65" s="147"/>
      <c r="CD65" s="147"/>
      <c r="CE65" s="147"/>
      <c r="CF65" s="147"/>
      <c r="CG65" s="147"/>
      <c r="CH65" s="147"/>
      <c r="CI65" s="147"/>
      <c r="CJ65" s="147"/>
      <c r="CK65" s="147"/>
      <c r="CL65" s="147"/>
      <c r="CM65" s="147"/>
      <c r="CN65" s="147"/>
      <c r="CO65" s="147"/>
      <c r="CP65" s="147"/>
      <c r="CQ65" s="147"/>
      <c r="CR65" s="147"/>
      <c r="CS65" s="147"/>
      <c r="CT65" s="147"/>
      <c r="CU65" s="147"/>
      <c r="CV65" s="147"/>
      <c r="CW65" s="147"/>
      <c r="CX65" s="147"/>
      <c r="CY65" s="147"/>
      <c r="CZ65" s="147"/>
      <c r="DA65" s="147"/>
      <c r="DB65" s="147"/>
      <c r="DC65" s="147"/>
      <c r="DD65" s="147"/>
      <c r="DE65" s="147"/>
      <c r="DF65" s="147"/>
      <c r="DG65" s="147"/>
      <c r="DH65" s="147"/>
      <c r="DI65" s="147"/>
      <c r="DJ65" s="147"/>
      <c r="DK65" s="147"/>
      <c r="DL65" s="147"/>
      <c r="DM65" s="147"/>
      <c r="DN65" s="147"/>
      <c r="DO65" s="147"/>
      <c r="DP65" s="147"/>
      <c r="DQ65" s="147"/>
      <c r="DR65" s="147"/>
      <c r="DS65" s="147"/>
      <c r="DT65" s="147"/>
      <c r="DU65" s="147"/>
      <c r="DV65" s="147"/>
      <c r="DW65" s="147"/>
      <c r="DX65" s="147"/>
      <c r="DY65" s="147"/>
      <c r="DZ65" s="147"/>
      <c r="EA65" s="147"/>
      <c r="EB65" s="147"/>
      <c r="EC65" s="147"/>
      <c r="ED65" s="147"/>
      <c r="EE65" s="147"/>
      <c r="EF65" s="147"/>
      <c r="EG65" s="147"/>
      <c r="EH65" s="147"/>
      <c r="EI65" s="147"/>
      <c r="EJ65" s="147"/>
      <c r="EK65" s="147"/>
      <c r="EL65" s="147"/>
      <c r="EM65" s="147"/>
      <c r="EN65" s="147"/>
      <c r="EO65" s="147"/>
      <c r="EP65" s="147"/>
      <c r="EQ65" s="147"/>
      <c r="ER65" s="147"/>
      <c r="ES65" s="147"/>
      <c r="ET65" s="147"/>
      <c r="EU65" s="147"/>
      <c r="EV65" s="147"/>
      <c r="EW65" s="147"/>
      <c r="EX65" s="147"/>
      <c r="EY65" s="147"/>
      <c r="EZ65" s="147"/>
      <c r="FA65" s="147"/>
      <c r="FB65" s="147"/>
      <c r="FC65" s="147"/>
      <c r="FD65" s="147"/>
      <c r="FE65" s="147"/>
      <c r="FF65" s="147"/>
      <c r="FG65" s="147"/>
      <c r="FH65" s="147"/>
      <c r="FI65" s="147"/>
      <c r="FJ65" s="147"/>
      <c r="FK65" s="147"/>
      <c r="FL65" s="147"/>
      <c r="FM65" s="147"/>
      <c r="FN65" s="147"/>
      <c r="FO65" s="147"/>
      <c r="FP65" s="147"/>
      <c r="FQ65" s="147"/>
      <c r="FR65" s="147"/>
      <c r="FS65" s="147"/>
      <c r="FT65" s="147"/>
      <c r="FU65" s="147"/>
      <c r="FV65" s="147"/>
      <c r="FW65" s="147"/>
      <c r="FX65" s="147"/>
      <c r="FY65" s="147"/>
      <c r="FZ65" s="147"/>
      <c r="GA65" s="147"/>
      <c r="GB65" s="147"/>
      <c r="GC65" s="147"/>
      <c r="GD65" s="147"/>
      <c r="GE65" s="147"/>
      <c r="GF65" s="147"/>
      <c r="GG65" s="147"/>
      <c r="GH65" s="147"/>
      <c r="GI65" s="147"/>
      <c r="GJ65" s="147"/>
      <c r="GK65" s="147"/>
      <c r="GL65" s="147"/>
      <c r="GM65" s="147"/>
      <c r="GN65" s="147"/>
      <c r="GO65" s="147"/>
      <c r="GP65" s="147"/>
      <c r="GQ65" s="147"/>
      <c r="GR65" s="147"/>
      <c r="GS65" s="147"/>
      <c r="GT65" s="147"/>
      <c r="GU65" s="147"/>
      <c r="GV65" s="147"/>
      <c r="GW65" s="147"/>
      <c r="GX65" s="147"/>
      <c r="GY65" s="147"/>
      <c r="GZ65" s="147"/>
      <c r="HA65" s="147"/>
      <c r="HB65" s="147"/>
      <c r="HC65" s="147"/>
      <c r="HD65" s="147"/>
      <c r="HE65" s="147"/>
      <c r="HF65" s="147"/>
      <c r="HG65" s="147"/>
      <c r="HH65" s="147"/>
      <c r="HI65" s="147"/>
      <c r="HJ65" s="147"/>
      <c r="HK65" s="147"/>
      <c r="HL65" s="147"/>
      <c r="HM65" s="147"/>
      <c r="HN65" s="147"/>
      <c r="HO65" s="147"/>
      <c r="HP65" s="147"/>
      <c r="HQ65" s="147"/>
      <c r="HR65" s="147"/>
      <c r="HS65" s="147"/>
      <c r="HT65" s="147"/>
      <c r="HU65" s="147"/>
      <c r="HV65" s="147"/>
      <c r="HW65" s="147"/>
      <c r="HX65" s="147"/>
      <c r="HY65" s="147"/>
      <c r="HZ65" s="147"/>
      <c r="IA65" s="147"/>
      <c r="IB65" s="147"/>
      <c r="IC65" s="147"/>
      <c r="ID65" s="147"/>
      <c r="IE65" s="147"/>
      <c r="IF65" s="147"/>
      <c r="IG65" s="147"/>
      <c r="IH65" s="147"/>
      <c r="II65" s="147"/>
      <c r="IJ65" s="147"/>
      <c r="IK65" s="147"/>
      <c r="IL65" s="147"/>
      <c r="IM65" s="147"/>
      <c r="IN65" s="147"/>
      <c r="IO65" s="147"/>
      <c r="IP65" s="147"/>
      <c r="IQ65" s="147"/>
      <c r="IR65" s="147"/>
      <c r="IS65" s="147"/>
      <c r="IT65" s="147"/>
      <c r="IU65" s="147"/>
      <c r="IV65" s="147"/>
    </row>
    <row r="66" spans="1:256" ht="16.2" customHeight="1" x14ac:dyDescent="0.25">
      <c r="A66" s="423" t="s">
        <v>38</v>
      </c>
      <c r="B66" s="423"/>
      <c r="C66" s="423"/>
      <c r="D66" s="423"/>
      <c r="E66" s="423"/>
      <c r="F66" s="423"/>
      <c r="G66" s="152"/>
      <c r="H66" s="152"/>
      <c r="I66" s="152"/>
      <c r="J66" s="152"/>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7"/>
      <c r="FM66" s="147"/>
      <c r="FN66" s="147"/>
      <c r="FO66" s="147"/>
      <c r="FP66" s="147"/>
      <c r="FQ66" s="147"/>
      <c r="FR66" s="147"/>
      <c r="FS66" s="147"/>
      <c r="FT66" s="147"/>
      <c r="FU66" s="147"/>
      <c r="FV66" s="147"/>
      <c r="FW66" s="147"/>
      <c r="FX66" s="147"/>
      <c r="FY66" s="147"/>
      <c r="FZ66" s="147"/>
      <c r="GA66" s="147"/>
      <c r="GB66" s="147"/>
      <c r="GC66" s="147"/>
      <c r="GD66" s="147"/>
      <c r="GE66" s="147"/>
      <c r="GF66" s="147"/>
      <c r="GG66" s="147"/>
      <c r="GH66" s="147"/>
      <c r="GI66" s="147"/>
      <c r="GJ66" s="147"/>
      <c r="GK66" s="147"/>
      <c r="GL66" s="147"/>
      <c r="GM66" s="147"/>
      <c r="GN66" s="147"/>
      <c r="GO66" s="147"/>
      <c r="GP66" s="147"/>
      <c r="GQ66" s="147"/>
      <c r="GR66" s="147"/>
      <c r="GS66" s="147"/>
      <c r="GT66" s="147"/>
      <c r="GU66" s="147"/>
      <c r="GV66" s="147"/>
      <c r="GW66" s="147"/>
      <c r="GX66" s="147"/>
      <c r="GY66" s="147"/>
      <c r="GZ66" s="147"/>
      <c r="HA66" s="147"/>
      <c r="HB66" s="147"/>
      <c r="HC66" s="147"/>
      <c r="HD66" s="147"/>
      <c r="HE66" s="147"/>
      <c r="HF66" s="147"/>
      <c r="HG66" s="147"/>
      <c r="HH66" s="147"/>
      <c r="HI66" s="147"/>
      <c r="HJ66" s="147"/>
      <c r="HK66" s="147"/>
      <c r="HL66" s="147"/>
      <c r="HM66" s="147"/>
      <c r="HN66" s="147"/>
      <c r="HO66" s="147"/>
      <c r="HP66" s="147"/>
      <c r="HQ66" s="147"/>
      <c r="HR66" s="147"/>
      <c r="HS66" s="147"/>
      <c r="HT66" s="147"/>
      <c r="HU66" s="147"/>
      <c r="HV66" s="147"/>
      <c r="HW66" s="147"/>
      <c r="HX66" s="147"/>
      <c r="HY66" s="147"/>
      <c r="HZ66" s="147"/>
      <c r="IA66" s="147"/>
      <c r="IB66" s="147"/>
      <c r="IC66" s="147"/>
      <c r="ID66" s="147"/>
      <c r="IE66" s="147"/>
      <c r="IF66" s="147"/>
      <c r="IG66" s="147"/>
      <c r="IH66" s="147"/>
      <c r="II66" s="147"/>
      <c r="IJ66" s="147"/>
      <c r="IK66" s="147"/>
      <c r="IL66" s="147"/>
      <c r="IM66" s="147"/>
      <c r="IN66" s="147"/>
      <c r="IO66" s="147"/>
      <c r="IP66" s="147"/>
      <c r="IQ66" s="147"/>
      <c r="IR66" s="147"/>
      <c r="IS66" s="147"/>
      <c r="IT66" s="147"/>
      <c r="IU66" s="147"/>
      <c r="IV66" s="147"/>
    </row>
    <row r="67" spans="1:256" ht="16.2" customHeight="1" x14ac:dyDescent="0.25">
      <c r="A67" s="152"/>
      <c r="B67" s="152"/>
      <c r="C67" s="152"/>
      <c r="D67" s="152"/>
      <c r="E67" s="152"/>
      <c r="F67" s="152"/>
      <c r="G67" s="152"/>
      <c r="H67" s="152"/>
      <c r="I67" s="152"/>
      <c r="J67" s="152"/>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7"/>
      <c r="FF67" s="147"/>
      <c r="FG67" s="147"/>
      <c r="FH67" s="147"/>
      <c r="FI67" s="147"/>
      <c r="FJ67" s="147"/>
      <c r="FK67" s="147"/>
      <c r="FL67" s="147"/>
      <c r="FM67" s="147"/>
      <c r="FN67" s="147"/>
      <c r="FO67" s="147"/>
      <c r="FP67" s="147"/>
      <c r="FQ67" s="147"/>
      <c r="FR67" s="147"/>
      <c r="FS67" s="147"/>
      <c r="FT67" s="147"/>
      <c r="FU67" s="147"/>
      <c r="FV67" s="147"/>
      <c r="FW67" s="147"/>
      <c r="FX67" s="147"/>
      <c r="FY67" s="147"/>
      <c r="FZ67" s="147"/>
      <c r="GA67" s="147"/>
      <c r="GB67" s="147"/>
      <c r="GC67" s="147"/>
      <c r="GD67" s="147"/>
      <c r="GE67" s="147"/>
      <c r="GF67" s="147"/>
      <c r="GG67" s="147"/>
      <c r="GH67" s="147"/>
      <c r="GI67" s="147"/>
      <c r="GJ67" s="147"/>
      <c r="GK67" s="147"/>
      <c r="GL67" s="147"/>
      <c r="GM67" s="147"/>
      <c r="GN67" s="147"/>
      <c r="GO67" s="147"/>
      <c r="GP67" s="147"/>
      <c r="GQ67" s="147"/>
      <c r="GR67" s="147"/>
      <c r="GS67" s="147"/>
      <c r="GT67" s="147"/>
      <c r="GU67" s="147"/>
      <c r="GV67" s="147"/>
      <c r="GW67" s="147"/>
      <c r="GX67" s="147"/>
      <c r="GY67" s="147"/>
      <c r="GZ67" s="147"/>
      <c r="HA67" s="147"/>
      <c r="HB67" s="147"/>
      <c r="HC67" s="147"/>
      <c r="HD67" s="147"/>
      <c r="HE67" s="147"/>
      <c r="HF67" s="147"/>
      <c r="HG67" s="147"/>
      <c r="HH67" s="147"/>
      <c r="HI67" s="147"/>
      <c r="HJ67" s="147"/>
      <c r="HK67" s="147"/>
      <c r="HL67" s="147"/>
      <c r="HM67" s="147"/>
      <c r="HN67" s="147"/>
      <c r="HO67" s="147"/>
      <c r="HP67" s="147"/>
      <c r="HQ67" s="147"/>
      <c r="HR67" s="147"/>
      <c r="HS67" s="147"/>
      <c r="HT67" s="147"/>
      <c r="HU67" s="147"/>
      <c r="HV67" s="147"/>
      <c r="HW67" s="147"/>
      <c r="HX67" s="147"/>
      <c r="HY67" s="147"/>
      <c r="HZ67" s="147"/>
      <c r="IA67" s="147"/>
      <c r="IB67" s="147"/>
      <c r="IC67" s="147"/>
      <c r="ID67" s="147"/>
      <c r="IE67" s="147"/>
      <c r="IF67" s="147"/>
      <c r="IG67" s="147"/>
      <c r="IH67" s="147"/>
      <c r="II67" s="147"/>
      <c r="IJ67" s="147"/>
      <c r="IK67" s="147"/>
      <c r="IL67" s="147"/>
      <c r="IM67" s="147"/>
      <c r="IN67" s="147"/>
      <c r="IO67" s="147"/>
      <c r="IP67" s="147"/>
      <c r="IQ67" s="147"/>
      <c r="IR67" s="147"/>
      <c r="IS67" s="147"/>
      <c r="IT67" s="147"/>
      <c r="IU67" s="147"/>
      <c r="IV67" s="147"/>
    </row>
    <row r="68" spans="1:256" ht="28.2" customHeight="1" x14ac:dyDescent="0.25">
      <c r="A68" s="422" t="s">
        <v>39</v>
      </c>
      <c r="B68" s="422"/>
      <c r="C68" s="422"/>
      <c r="D68" s="422"/>
      <c r="E68" s="422"/>
      <c r="F68" s="422"/>
      <c r="G68" s="422"/>
      <c r="H68" s="422"/>
      <c r="I68" s="422"/>
      <c r="J68" s="422"/>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47"/>
      <c r="DL68" s="147"/>
      <c r="DM68" s="147"/>
      <c r="DN68" s="147"/>
      <c r="DO68" s="147"/>
      <c r="DP68" s="147"/>
      <c r="DQ68" s="147"/>
      <c r="DR68" s="147"/>
      <c r="DS68" s="147"/>
      <c r="DT68" s="147"/>
      <c r="DU68" s="147"/>
      <c r="DV68" s="147"/>
      <c r="DW68" s="147"/>
      <c r="DX68" s="147"/>
      <c r="DY68" s="147"/>
      <c r="DZ68" s="147"/>
      <c r="EA68" s="147"/>
      <c r="EB68" s="147"/>
      <c r="EC68" s="147"/>
      <c r="ED68" s="147"/>
      <c r="EE68" s="147"/>
      <c r="EF68" s="147"/>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7"/>
      <c r="FF68" s="147"/>
      <c r="FG68" s="147"/>
      <c r="FH68" s="147"/>
      <c r="FI68" s="147"/>
      <c r="FJ68" s="147"/>
      <c r="FK68" s="147"/>
      <c r="FL68" s="147"/>
      <c r="FM68" s="147"/>
      <c r="FN68" s="147"/>
      <c r="FO68" s="147"/>
      <c r="FP68" s="147"/>
      <c r="FQ68" s="147"/>
      <c r="FR68" s="147"/>
      <c r="FS68" s="147"/>
      <c r="FT68" s="147"/>
      <c r="FU68" s="147"/>
      <c r="FV68" s="147"/>
      <c r="FW68" s="147"/>
      <c r="FX68" s="147"/>
      <c r="FY68" s="147"/>
      <c r="FZ68" s="147"/>
      <c r="GA68" s="147"/>
      <c r="GB68" s="147"/>
      <c r="GC68" s="147"/>
      <c r="GD68" s="147"/>
      <c r="GE68" s="147"/>
      <c r="GF68" s="147"/>
      <c r="GG68" s="147"/>
      <c r="GH68" s="147"/>
      <c r="GI68" s="147"/>
      <c r="GJ68" s="147"/>
      <c r="GK68" s="147"/>
      <c r="GL68" s="147"/>
      <c r="GM68" s="147"/>
      <c r="GN68" s="147"/>
      <c r="GO68" s="147"/>
      <c r="GP68" s="147"/>
      <c r="GQ68" s="147"/>
      <c r="GR68" s="147"/>
      <c r="GS68" s="147"/>
      <c r="GT68" s="147"/>
      <c r="GU68" s="147"/>
      <c r="GV68" s="147"/>
      <c r="GW68" s="147"/>
      <c r="GX68" s="147"/>
      <c r="GY68" s="147"/>
      <c r="GZ68" s="147"/>
      <c r="HA68" s="147"/>
      <c r="HB68" s="147"/>
      <c r="HC68" s="147"/>
      <c r="HD68" s="147"/>
      <c r="HE68" s="147"/>
      <c r="HF68" s="147"/>
      <c r="HG68" s="147"/>
      <c r="HH68" s="147"/>
      <c r="HI68" s="147"/>
      <c r="HJ68" s="147"/>
      <c r="HK68" s="147"/>
      <c r="HL68" s="147"/>
      <c r="HM68" s="147"/>
      <c r="HN68" s="147"/>
      <c r="HO68" s="147"/>
      <c r="HP68" s="147"/>
      <c r="HQ68" s="147"/>
      <c r="HR68" s="147"/>
      <c r="HS68" s="147"/>
      <c r="HT68" s="147"/>
      <c r="HU68" s="147"/>
      <c r="HV68" s="147"/>
      <c r="HW68" s="147"/>
      <c r="HX68" s="147"/>
      <c r="HY68" s="147"/>
      <c r="HZ68" s="147"/>
      <c r="IA68" s="147"/>
      <c r="IB68" s="147"/>
      <c r="IC68" s="147"/>
      <c r="ID68" s="147"/>
      <c r="IE68" s="147"/>
      <c r="IF68" s="147"/>
      <c r="IG68" s="147"/>
      <c r="IH68" s="147"/>
      <c r="II68" s="147"/>
      <c r="IJ68" s="147"/>
      <c r="IK68" s="147"/>
      <c r="IL68" s="147"/>
      <c r="IM68" s="147"/>
      <c r="IN68" s="147"/>
      <c r="IO68" s="147"/>
      <c r="IP68" s="147"/>
      <c r="IQ68" s="147"/>
      <c r="IR68" s="147"/>
      <c r="IS68" s="147"/>
      <c r="IT68" s="147"/>
      <c r="IU68" s="147"/>
      <c r="IV68" s="147"/>
    </row>
    <row r="69" spans="1:256" ht="13.8" x14ac:dyDescent="0.25">
      <c r="A69" s="423" t="s">
        <v>25</v>
      </c>
      <c r="B69" s="423"/>
      <c r="C69" s="423"/>
      <c r="D69" s="152"/>
      <c r="E69" s="152"/>
      <c r="F69" s="152"/>
      <c r="G69" s="152"/>
      <c r="H69" s="152"/>
      <c r="I69" s="152"/>
      <c r="J69" s="152"/>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7"/>
      <c r="FF69" s="147"/>
      <c r="FG69" s="147"/>
      <c r="FH69" s="147"/>
      <c r="FI69" s="147"/>
      <c r="FJ69" s="147"/>
      <c r="FK69" s="147"/>
      <c r="FL69" s="147"/>
      <c r="FM69" s="147"/>
      <c r="FN69" s="147"/>
      <c r="FO69" s="147"/>
      <c r="FP69" s="147"/>
      <c r="FQ69" s="147"/>
      <c r="FR69" s="147"/>
      <c r="FS69" s="147"/>
      <c r="FT69" s="147"/>
      <c r="FU69" s="147"/>
      <c r="FV69" s="147"/>
      <c r="FW69" s="147"/>
      <c r="FX69" s="147"/>
      <c r="FY69" s="147"/>
      <c r="FZ69" s="147"/>
      <c r="GA69" s="147"/>
      <c r="GB69" s="147"/>
      <c r="GC69" s="147"/>
      <c r="GD69" s="147"/>
      <c r="GE69" s="147"/>
      <c r="GF69" s="147"/>
      <c r="GG69" s="147"/>
      <c r="GH69" s="147"/>
      <c r="GI69" s="147"/>
      <c r="GJ69" s="147"/>
      <c r="GK69" s="147"/>
      <c r="GL69" s="147"/>
      <c r="GM69" s="147"/>
      <c r="GN69" s="147"/>
      <c r="GO69" s="147"/>
      <c r="GP69" s="147"/>
      <c r="GQ69" s="147"/>
      <c r="GR69" s="147"/>
      <c r="GS69" s="147"/>
      <c r="GT69" s="147"/>
      <c r="GU69" s="147"/>
      <c r="GV69" s="147"/>
      <c r="GW69" s="147"/>
      <c r="GX69" s="147"/>
      <c r="GY69" s="147"/>
      <c r="GZ69" s="147"/>
      <c r="HA69" s="147"/>
      <c r="HB69" s="147"/>
      <c r="HC69" s="147"/>
      <c r="HD69" s="147"/>
      <c r="HE69" s="147"/>
      <c r="HF69" s="147"/>
      <c r="HG69" s="147"/>
      <c r="HH69" s="147"/>
      <c r="HI69" s="147"/>
      <c r="HJ69" s="147"/>
      <c r="HK69" s="147"/>
      <c r="HL69" s="147"/>
      <c r="HM69" s="147"/>
      <c r="HN69" s="147"/>
      <c r="HO69" s="147"/>
      <c r="HP69" s="147"/>
      <c r="HQ69" s="147"/>
      <c r="HR69" s="147"/>
      <c r="HS69" s="147"/>
      <c r="HT69" s="147"/>
      <c r="HU69" s="147"/>
      <c r="HV69" s="147"/>
      <c r="HW69" s="147"/>
      <c r="HX69" s="147"/>
      <c r="HY69" s="147"/>
      <c r="HZ69" s="147"/>
      <c r="IA69" s="147"/>
      <c r="IB69" s="147"/>
      <c r="IC69" s="147"/>
      <c r="ID69" s="147"/>
      <c r="IE69" s="147"/>
      <c r="IF69" s="147"/>
      <c r="IG69" s="147"/>
      <c r="IH69" s="147"/>
      <c r="II69" s="147"/>
      <c r="IJ69" s="147"/>
      <c r="IK69" s="147"/>
      <c r="IL69" s="147"/>
      <c r="IM69" s="147"/>
      <c r="IN69" s="147"/>
      <c r="IO69" s="147"/>
      <c r="IP69" s="147"/>
      <c r="IQ69" s="147"/>
      <c r="IR69" s="147"/>
      <c r="IS69" s="147"/>
      <c r="IT69" s="147"/>
      <c r="IU69" s="147"/>
      <c r="IV69" s="147"/>
    </row>
    <row r="70" spans="1:256" ht="27.75" customHeight="1" x14ac:dyDescent="0.25">
      <c r="A70" s="422" t="s">
        <v>40</v>
      </c>
      <c r="B70" s="422"/>
      <c r="C70" s="422"/>
      <c r="D70" s="422"/>
      <c r="E70" s="422"/>
      <c r="F70" s="152"/>
      <c r="G70" s="152"/>
      <c r="H70" s="152"/>
      <c r="I70" s="152"/>
      <c r="J70" s="152"/>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47"/>
      <c r="DL70" s="147"/>
      <c r="DM70" s="147"/>
      <c r="DN70" s="147"/>
      <c r="DO70" s="147"/>
      <c r="DP70" s="147"/>
      <c r="DQ70" s="147"/>
      <c r="DR70" s="147"/>
      <c r="DS70" s="147"/>
      <c r="DT70" s="147"/>
      <c r="DU70" s="147"/>
      <c r="DV70" s="147"/>
      <c r="DW70" s="147"/>
      <c r="DX70" s="147"/>
      <c r="DY70" s="147"/>
      <c r="DZ70" s="147"/>
      <c r="EA70" s="147"/>
      <c r="EB70" s="147"/>
      <c r="EC70" s="147"/>
      <c r="ED70" s="147"/>
      <c r="EE70" s="147"/>
      <c r="EF70" s="147"/>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7"/>
      <c r="FF70" s="147"/>
      <c r="FG70" s="147"/>
      <c r="FH70" s="147"/>
      <c r="FI70" s="147"/>
      <c r="FJ70" s="147"/>
      <c r="FK70" s="147"/>
      <c r="FL70" s="147"/>
      <c r="FM70" s="147"/>
      <c r="FN70" s="147"/>
      <c r="FO70" s="147"/>
      <c r="FP70" s="147"/>
      <c r="FQ70" s="147"/>
      <c r="FR70" s="147"/>
      <c r="FS70" s="147"/>
      <c r="FT70" s="147"/>
      <c r="FU70" s="147"/>
      <c r="FV70" s="147"/>
      <c r="FW70" s="147"/>
      <c r="FX70" s="147"/>
      <c r="FY70" s="147"/>
      <c r="FZ70" s="147"/>
      <c r="GA70" s="147"/>
      <c r="GB70" s="147"/>
      <c r="GC70" s="147"/>
      <c r="GD70" s="147"/>
      <c r="GE70" s="147"/>
      <c r="GF70" s="147"/>
      <c r="GG70" s="147"/>
      <c r="GH70" s="147"/>
      <c r="GI70" s="147"/>
      <c r="GJ70" s="147"/>
      <c r="GK70" s="147"/>
      <c r="GL70" s="147"/>
      <c r="GM70" s="147"/>
      <c r="GN70" s="147"/>
      <c r="GO70" s="147"/>
      <c r="GP70" s="147"/>
      <c r="GQ70" s="147"/>
      <c r="GR70" s="147"/>
      <c r="GS70" s="147"/>
      <c r="GT70" s="147"/>
      <c r="GU70" s="147"/>
      <c r="GV70" s="147"/>
      <c r="GW70" s="147"/>
      <c r="GX70" s="147"/>
      <c r="GY70" s="147"/>
      <c r="GZ70" s="147"/>
      <c r="HA70" s="147"/>
      <c r="HB70" s="147"/>
      <c r="HC70" s="147"/>
      <c r="HD70" s="147"/>
      <c r="HE70" s="147"/>
      <c r="HF70" s="147"/>
      <c r="HG70" s="147"/>
      <c r="HH70" s="147"/>
      <c r="HI70" s="147"/>
      <c r="HJ70" s="147"/>
      <c r="HK70" s="147"/>
      <c r="HL70" s="147"/>
      <c r="HM70" s="147"/>
      <c r="HN70" s="147"/>
      <c r="HO70" s="147"/>
      <c r="HP70" s="147"/>
      <c r="HQ70" s="147"/>
      <c r="HR70" s="147"/>
      <c r="HS70" s="147"/>
      <c r="HT70" s="147"/>
      <c r="HU70" s="147"/>
      <c r="HV70" s="147"/>
      <c r="HW70" s="147"/>
      <c r="HX70" s="147"/>
      <c r="HY70" s="147"/>
      <c r="HZ70" s="147"/>
      <c r="IA70" s="147"/>
      <c r="IB70" s="147"/>
      <c r="IC70" s="147"/>
      <c r="ID70" s="147"/>
      <c r="IE70" s="147"/>
      <c r="IF70" s="147"/>
      <c r="IG70" s="147"/>
      <c r="IH70" s="147"/>
      <c r="II70" s="147"/>
      <c r="IJ70" s="147"/>
      <c r="IK70" s="147"/>
      <c r="IL70" s="147"/>
      <c r="IM70" s="147"/>
      <c r="IN70" s="147"/>
      <c r="IO70" s="147"/>
      <c r="IP70" s="147"/>
      <c r="IQ70" s="147"/>
      <c r="IR70" s="147"/>
      <c r="IS70" s="147"/>
      <c r="IT70" s="147"/>
      <c r="IU70" s="147"/>
      <c r="IV70" s="147"/>
    </row>
    <row r="71" spans="1:256" ht="45.6" customHeight="1" x14ac:dyDescent="0.25">
      <c r="A71" s="417" t="s">
        <v>658</v>
      </c>
      <c r="B71" s="422"/>
      <c r="C71" s="422"/>
      <c r="D71" s="422"/>
      <c r="E71" s="422"/>
      <c r="F71" s="422"/>
      <c r="G71" s="422"/>
      <c r="H71" s="422"/>
      <c r="I71" s="422"/>
      <c r="J71" s="422"/>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7"/>
      <c r="FF71" s="147"/>
      <c r="FG71" s="147"/>
      <c r="FH71" s="147"/>
      <c r="FI71" s="147"/>
      <c r="FJ71" s="147"/>
      <c r="FK71" s="147"/>
      <c r="FL71" s="147"/>
      <c r="FM71" s="147"/>
      <c r="FN71" s="147"/>
      <c r="FO71" s="147"/>
      <c r="FP71" s="147"/>
      <c r="FQ71" s="147"/>
      <c r="FR71" s="147"/>
      <c r="FS71" s="147"/>
      <c r="FT71" s="147"/>
      <c r="FU71" s="147"/>
      <c r="FV71" s="147"/>
      <c r="FW71" s="147"/>
      <c r="FX71" s="147"/>
      <c r="FY71" s="147"/>
      <c r="FZ71" s="147"/>
      <c r="GA71" s="147"/>
      <c r="GB71" s="147"/>
      <c r="GC71" s="147"/>
      <c r="GD71" s="147"/>
      <c r="GE71" s="147"/>
      <c r="GF71" s="147"/>
      <c r="GG71" s="147"/>
      <c r="GH71" s="147"/>
      <c r="GI71" s="147"/>
      <c r="GJ71" s="147"/>
      <c r="GK71" s="147"/>
      <c r="GL71" s="147"/>
      <c r="GM71" s="147"/>
      <c r="GN71" s="147"/>
      <c r="GO71" s="147"/>
      <c r="GP71" s="147"/>
      <c r="GQ71" s="147"/>
      <c r="GR71" s="147"/>
      <c r="GS71" s="147"/>
      <c r="GT71" s="147"/>
      <c r="GU71" s="147"/>
      <c r="GV71" s="147"/>
      <c r="GW71" s="147"/>
      <c r="GX71" s="147"/>
      <c r="GY71" s="147"/>
      <c r="GZ71" s="147"/>
      <c r="HA71" s="147"/>
      <c r="HB71" s="147"/>
      <c r="HC71" s="147"/>
      <c r="HD71" s="147"/>
      <c r="HE71" s="147"/>
      <c r="HF71" s="147"/>
      <c r="HG71" s="147"/>
      <c r="HH71" s="147"/>
      <c r="HI71" s="147"/>
      <c r="HJ71" s="147"/>
      <c r="HK71" s="147"/>
      <c r="HL71" s="147"/>
      <c r="HM71" s="147"/>
      <c r="HN71" s="147"/>
      <c r="HO71" s="147"/>
      <c r="HP71" s="147"/>
      <c r="HQ71" s="147"/>
      <c r="HR71" s="147"/>
      <c r="HS71" s="147"/>
      <c r="HT71" s="147"/>
      <c r="HU71" s="147"/>
      <c r="HV71" s="147"/>
      <c r="HW71" s="147"/>
      <c r="HX71" s="147"/>
      <c r="HY71" s="147"/>
      <c r="HZ71" s="147"/>
      <c r="IA71" s="147"/>
      <c r="IB71" s="147"/>
      <c r="IC71" s="147"/>
      <c r="ID71" s="147"/>
      <c r="IE71" s="147"/>
      <c r="IF71" s="147"/>
      <c r="IG71" s="147"/>
      <c r="IH71" s="147"/>
      <c r="II71" s="147"/>
      <c r="IJ71" s="147"/>
      <c r="IK71" s="147"/>
      <c r="IL71" s="147"/>
      <c r="IM71" s="147"/>
      <c r="IN71" s="147"/>
      <c r="IO71" s="147"/>
      <c r="IP71" s="147"/>
      <c r="IQ71" s="147"/>
      <c r="IR71" s="147"/>
      <c r="IS71" s="147"/>
      <c r="IT71" s="147"/>
      <c r="IU71" s="147"/>
      <c r="IV71" s="147"/>
    </row>
    <row r="72" spans="1:256" ht="27.6" customHeight="1" x14ac:dyDescent="0.25">
      <c r="A72" s="422" t="s">
        <v>56</v>
      </c>
      <c r="B72" s="422"/>
      <c r="C72" s="422"/>
      <c r="D72" s="422"/>
      <c r="E72" s="422"/>
      <c r="F72" s="422"/>
      <c r="G72" s="422"/>
      <c r="H72" s="422"/>
      <c r="I72" s="422"/>
      <c r="J72" s="422"/>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47"/>
      <c r="DL72" s="147"/>
      <c r="DM72" s="147"/>
      <c r="DN72" s="147"/>
      <c r="DO72" s="147"/>
      <c r="DP72" s="147"/>
      <c r="DQ72" s="147"/>
      <c r="DR72" s="147"/>
      <c r="DS72" s="147"/>
      <c r="DT72" s="147"/>
      <c r="DU72" s="147"/>
      <c r="DV72" s="147"/>
      <c r="DW72" s="147"/>
      <c r="DX72" s="147"/>
      <c r="DY72" s="147"/>
      <c r="DZ72" s="147"/>
      <c r="EA72" s="147"/>
      <c r="EB72" s="147"/>
      <c r="EC72" s="147"/>
      <c r="ED72" s="147"/>
      <c r="EE72" s="147"/>
      <c r="EF72" s="147"/>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7"/>
      <c r="FF72" s="147"/>
      <c r="FG72" s="147"/>
      <c r="FH72" s="147"/>
      <c r="FI72" s="147"/>
      <c r="FJ72" s="147"/>
      <c r="FK72" s="147"/>
      <c r="FL72" s="147"/>
      <c r="FM72" s="147"/>
      <c r="FN72" s="147"/>
      <c r="FO72" s="147"/>
      <c r="FP72" s="147"/>
      <c r="FQ72" s="147"/>
      <c r="FR72" s="147"/>
      <c r="FS72" s="147"/>
      <c r="FT72" s="147"/>
      <c r="FU72" s="147"/>
      <c r="FV72" s="147"/>
      <c r="FW72" s="147"/>
      <c r="FX72" s="147"/>
      <c r="FY72" s="147"/>
      <c r="FZ72" s="147"/>
      <c r="GA72" s="147"/>
      <c r="GB72" s="147"/>
      <c r="GC72" s="147"/>
      <c r="GD72" s="147"/>
      <c r="GE72" s="147"/>
      <c r="GF72" s="147"/>
      <c r="GG72" s="147"/>
      <c r="GH72" s="147"/>
      <c r="GI72" s="147"/>
      <c r="GJ72" s="147"/>
      <c r="GK72" s="147"/>
      <c r="GL72" s="147"/>
      <c r="GM72" s="147"/>
      <c r="GN72" s="147"/>
      <c r="GO72" s="147"/>
      <c r="GP72" s="147"/>
      <c r="GQ72" s="147"/>
      <c r="GR72" s="147"/>
      <c r="GS72" s="147"/>
      <c r="GT72" s="147"/>
      <c r="GU72" s="147"/>
      <c r="GV72" s="147"/>
      <c r="GW72" s="147"/>
      <c r="GX72" s="147"/>
      <c r="GY72" s="147"/>
      <c r="GZ72" s="147"/>
      <c r="HA72" s="147"/>
      <c r="HB72" s="147"/>
      <c r="HC72" s="147"/>
      <c r="HD72" s="147"/>
      <c r="HE72" s="147"/>
      <c r="HF72" s="147"/>
      <c r="HG72" s="147"/>
      <c r="HH72" s="147"/>
      <c r="HI72" s="147"/>
      <c r="HJ72" s="147"/>
      <c r="HK72" s="147"/>
      <c r="HL72" s="147"/>
      <c r="HM72" s="147"/>
      <c r="HN72" s="147"/>
      <c r="HO72" s="147"/>
      <c r="HP72" s="147"/>
      <c r="HQ72" s="147"/>
      <c r="HR72" s="147"/>
      <c r="HS72" s="147"/>
      <c r="HT72" s="147"/>
      <c r="HU72" s="147"/>
      <c r="HV72" s="147"/>
      <c r="HW72" s="147"/>
      <c r="HX72" s="147"/>
      <c r="HY72" s="147"/>
      <c r="HZ72" s="147"/>
      <c r="IA72" s="147"/>
      <c r="IB72" s="147"/>
      <c r="IC72" s="147"/>
      <c r="ID72" s="147"/>
      <c r="IE72" s="147"/>
      <c r="IF72" s="147"/>
      <c r="IG72" s="147"/>
      <c r="IH72" s="147"/>
      <c r="II72" s="147"/>
      <c r="IJ72" s="147"/>
      <c r="IK72" s="147"/>
      <c r="IL72" s="147"/>
      <c r="IM72" s="147"/>
      <c r="IN72" s="147"/>
      <c r="IO72" s="147"/>
      <c r="IP72" s="147"/>
      <c r="IQ72" s="147"/>
      <c r="IR72" s="147"/>
      <c r="IS72" s="147"/>
      <c r="IT72" s="147"/>
      <c r="IU72" s="147"/>
      <c r="IV72" s="147"/>
    </row>
    <row r="73" spans="1:256" ht="13.8" x14ac:dyDescent="0.25">
      <c r="A73" s="372"/>
      <c r="B73" s="372"/>
      <c r="C73" s="372"/>
      <c r="D73" s="372"/>
      <c r="E73" s="372"/>
      <c r="F73" s="372"/>
      <c r="G73" s="372"/>
      <c r="H73" s="372"/>
      <c r="I73" s="372"/>
      <c r="J73" s="372"/>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47"/>
      <c r="DL73" s="147"/>
      <c r="DM73" s="147"/>
      <c r="DN73" s="147"/>
      <c r="DO73" s="147"/>
      <c r="DP73" s="147"/>
      <c r="DQ73" s="147"/>
      <c r="DR73" s="147"/>
      <c r="DS73" s="147"/>
      <c r="DT73" s="147"/>
      <c r="DU73" s="147"/>
      <c r="DV73" s="147"/>
      <c r="DW73" s="147"/>
      <c r="DX73" s="147"/>
      <c r="DY73" s="147"/>
      <c r="DZ73" s="147"/>
      <c r="EA73" s="147"/>
      <c r="EB73" s="147"/>
      <c r="EC73" s="147"/>
      <c r="ED73" s="147"/>
      <c r="EE73" s="147"/>
      <c r="EF73" s="147"/>
      <c r="EG73" s="147"/>
      <c r="EH73" s="147"/>
      <c r="EI73" s="147"/>
      <c r="EJ73" s="147"/>
      <c r="EK73" s="147"/>
      <c r="EL73" s="147"/>
      <c r="EM73" s="147"/>
      <c r="EN73" s="147"/>
      <c r="EO73" s="147"/>
      <c r="EP73" s="147"/>
      <c r="EQ73" s="147"/>
      <c r="ER73" s="147"/>
      <c r="ES73" s="147"/>
      <c r="ET73" s="147"/>
      <c r="EU73" s="147"/>
      <c r="EV73" s="147"/>
      <c r="EW73" s="147"/>
      <c r="EX73" s="147"/>
      <c r="EY73" s="147"/>
      <c r="EZ73" s="147"/>
      <c r="FA73" s="147"/>
      <c r="FB73" s="147"/>
      <c r="FC73" s="147"/>
      <c r="FD73" s="147"/>
      <c r="FE73" s="147"/>
      <c r="FF73" s="147"/>
      <c r="FG73" s="147"/>
      <c r="FH73" s="147"/>
      <c r="FI73" s="147"/>
      <c r="FJ73" s="147"/>
      <c r="FK73" s="147"/>
      <c r="FL73" s="147"/>
      <c r="FM73" s="147"/>
      <c r="FN73" s="147"/>
      <c r="FO73" s="147"/>
      <c r="FP73" s="147"/>
      <c r="FQ73" s="147"/>
      <c r="FR73" s="147"/>
      <c r="FS73" s="147"/>
      <c r="FT73" s="147"/>
      <c r="FU73" s="147"/>
      <c r="FV73" s="147"/>
      <c r="FW73" s="147"/>
      <c r="FX73" s="147"/>
      <c r="FY73" s="147"/>
      <c r="FZ73" s="147"/>
      <c r="GA73" s="147"/>
      <c r="GB73" s="147"/>
      <c r="GC73" s="147"/>
      <c r="GD73" s="147"/>
      <c r="GE73" s="147"/>
      <c r="GF73" s="147"/>
      <c r="GG73" s="147"/>
      <c r="GH73" s="147"/>
      <c r="GI73" s="147"/>
      <c r="GJ73" s="147"/>
      <c r="GK73" s="147"/>
      <c r="GL73" s="147"/>
      <c r="GM73" s="147"/>
      <c r="GN73" s="147"/>
      <c r="GO73" s="147"/>
      <c r="GP73" s="147"/>
      <c r="GQ73" s="147"/>
      <c r="GR73" s="147"/>
      <c r="GS73" s="147"/>
      <c r="GT73" s="147"/>
      <c r="GU73" s="147"/>
      <c r="GV73" s="147"/>
      <c r="GW73" s="147"/>
      <c r="GX73" s="147"/>
      <c r="GY73" s="147"/>
      <c r="GZ73" s="147"/>
      <c r="HA73" s="147"/>
      <c r="HB73" s="147"/>
      <c r="HC73" s="147"/>
      <c r="HD73" s="147"/>
      <c r="HE73" s="147"/>
      <c r="HF73" s="147"/>
      <c r="HG73" s="147"/>
      <c r="HH73" s="147"/>
      <c r="HI73" s="147"/>
      <c r="HJ73" s="147"/>
      <c r="HK73" s="147"/>
      <c r="HL73" s="147"/>
      <c r="HM73" s="147"/>
      <c r="HN73" s="147"/>
      <c r="HO73" s="147"/>
      <c r="HP73" s="147"/>
      <c r="HQ73" s="147"/>
      <c r="HR73" s="147"/>
      <c r="HS73" s="147"/>
      <c r="HT73" s="147"/>
      <c r="HU73" s="147"/>
      <c r="HV73" s="147"/>
      <c r="HW73" s="147"/>
      <c r="HX73" s="147"/>
      <c r="HY73" s="147"/>
      <c r="HZ73" s="147"/>
      <c r="IA73" s="147"/>
      <c r="IB73" s="147"/>
      <c r="IC73" s="147"/>
      <c r="ID73" s="147"/>
      <c r="IE73" s="147"/>
      <c r="IF73" s="147"/>
      <c r="IG73" s="147"/>
      <c r="IH73" s="147"/>
      <c r="II73" s="147"/>
      <c r="IJ73" s="147"/>
      <c r="IK73" s="147"/>
      <c r="IL73" s="147"/>
      <c r="IM73" s="147"/>
      <c r="IN73" s="147"/>
      <c r="IO73" s="147"/>
      <c r="IP73" s="147"/>
      <c r="IQ73" s="147"/>
      <c r="IR73" s="147"/>
      <c r="IS73" s="147"/>
      <c r="IT73" s="147"/>
      <c r="IU73" s="147"/>
      <c r="IV73" s="147"/>
    </row>
    <row r="74" spans="1:256" ht="18.600000000000001" customHeight="1" x14ac:dyDescent="0.25">
      <c r="A74" s="572" t="s">
        <v>57</v>
      </c>
      <c r="B74" s="572"/>
      <c r="C74" s="572"/>
      <c r="D74" s="572"/>
      <c r="E74" s="572"/>
      <c r="F74" s="572"/>
      <c r="G74" s="572"/>
      <c r="H74" s="572"/>
      <c r="I74" s="572"/>
      <c r="J74" s="572"/>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c r="EY74" s="147"/>
      <c r="EZ74" s="147"/>
      <c r="FA74" s="147"/>
      <c r="FB74" s="147"/>
      <c r="FC74" s="147"/>
      <c r="FD74" s="147"/>
      <c r="FE74" s="147"/>
      <c r="FF74" s="147"/>
      <c r="FG74" s="147"/>
      <c r="FH74" s="147"/>
      <c r="FI74" s="147"/>
      <c r="FJ74" s="147"/>
      <c r="FK74" s="147"/>
      <c r="FL74" s="147"/>
      <c r="FM74" s="147"/>
      <c r="FN74" s="147"/>
      <c r="FO74" s="147"/>
      <c r="FP74" s="147"/>
      <c r="FQ74" s="147"/>
      <c r="FR74" s="147"/>
      <c r="FS74" s="147"/>
      <c r="FT74" s="147"/>
      <c r="FU74" s="147"/>
      <c r="FV74" s="147"/>
      <c r="FW74" s="147"/>
      <c r="FX74" s="147"/>
      <c r="FY74" s="147"/>
      <c r="FZ74" s="147"/>
      <c r="GA74" s="147"/>
      <c r="GB74" s="147"/>
      <c r="GC74" s="147"/>
      <c r="GD74" s="147"/>
      <c r="GE74" s="147"/>
      <c r="GF74" s="147"/>
      <c r="GG74" s="147"/>
      <c r="GH74" s="147"/>
      <c r="GI74" s="147"/>
      <c r="GJ74" s="147"/>
      <c r="GK74" s="147"/>
      <c r="GL74" s="147"/>
      <c r="GM74" s="147"/>
      <c r="GN74" s="147"/>
      <c r="GO74" s="147"/>
      <c r="GP74" s="147"/>
      <c r="GQ74" s="147"/>
      <c r="GR74" s="147"/>
      <c r="GS74" s="147"/>
      <c r="GT74" s="147"/>
      <c r="GU74" s="147"/>
      <c r="GV74" s="147"/>
      <c r="GW74" s="147"/>
      <c r="GX74" s="147"/>
      <c r="GY74" s="147"/>
      <c r="GZ74" s="147"/>
      <c r="HA74" s="147"/>
      <c r="HB74" s="147"/>
      <c r="HC74" s="147"/>
      <c r="HD74" s="147"/>
      <c r="HE74" s="147"/>
      <c r="HF74" s="147"/>
      <c r="HG74" s="147"/>
      <c r="HH74" s="147"/>
      <c r="HI74" s="147"/>
      <c r="HJ74" s="147"/>
      <c r="HK74" s="147"/>
      <c r="HL74" s="147"/>
      <c r="HM74" s="147"/>
      <c r="HN74" s="147"/>
      <c r="HO74" s="147"/>
      <c r="HP74" s="147"/>
      <c r="HQ74" s="147"/>
      <c r="HR74" s="147"/>
      <c r="HS74" s="147"/>
      <c r="HT74" s="147"/>
      <c r="HU74" s="147"/>
      <c r="HV74" s="147"/>
      <c r="HW74" s="147"/>
      <c r="HX74" s="147"/>
      <c r="HY74" s="147"/>
      <c r="HZ74" s="147"/>
      <c r="IA74" s="147"/>
      <c r="IB74" s="147"/>
      <c r="IC74" s="147"/>
      <c r="ID74" s="147"/>
      <c r="IE74" s="147"/>
      <c r="IF74" s="147"/>
      <c r="IG74" s="147"/>
      <c r="IH74" s="147"/>
      <c r="II74" s="147"/>
      <c r="IJ74" s="147"/>
      <c r="IK74" s="147"/>
      <c r="IL74" s="147"/>
      <c r="IM74" s="147"/>
      <c r="IN74" s="147"/>
      <c r="IO74" s="147"/>
      <c r="IP74" s="147"/>
      <c r="IQ74" s="147"/>
      <c r="IR74" s="147"/>
      <c r="IS74" s="147"/>
      <c r="IT74" s="147"/>
      <c r="IU74" s="147"/>
      <c r="IV74" s="147"/>
    </row>
    <row r="75" spans="1:256" ht="17.399999999999999" customHeight="1" x14ac:dyDescent="0.25">
      <c r="A75" s="417" t="s">
        <v>76</v>
      </c>
      <c r="B75" s="417"/>
      <c r="C75" s="417"/>
      <c r="D75" s="417"/>
      <c r="E75" s="417"/>
      <c r="F75" s="417"/>
      <c r="G75" s="417"/>
      <c r="H75" s="417"/>
      <c r="I75" s="417"/>
      <c r="J75" s="41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47"/>
      <c r="DP75" s="147"/>
      <c r="DQ75" s="147"/>
      <c r="DR75" s="147"/>
      <c r="DS75" s="147"/>
      <c r="DT75" s="147"/>
      <c r="DU75" s="147"/>
      <c r="DV75" s="147"/>
      <c r="DW75" s="147"/>
      <c r="DX75" s="147"/>
      <c r="DY75" s="147"/>
      <c r="DZ75" s="147"/>
      <c r="EA75" s="147"/>
      <c r="EB75" s="147"/>
      <c r="EC75" s="147"/>
      <c r="ED75" s="147"/>
      <c r="EE75" s="147"/>
      <c r="EF75" s="147"/>
      <c r="EG75" s="147"/>
      <c r="EH75" s="147"/>
      <c r="EI75" s="147"/>
      <c r="EJ75" s="147"/>
      <c r="EK75" s="147"/>
      <c r="EL75" s="147"/>
      <c r="EM75" s="147"/>
      <c r="EN75" s="147"/>
      <c r="EO75" s="147"/>
      <c r="EP75" s="147"/>
      <c r="EQ75" s="147"/>
      <c r="ER75" s="147"/>
      <c r="ES75" s="147"/>
      <c r="ET75" s="147"/>
      <c r="EU75" s="147"/>
      <c r="EV75" s="147"/>
      <c r="EW75" s="147"/>
      <c r="EX75" s="147"/>
      <c r="EY75" s="147"/>
      <c r="EZ75" s="147"/>
      <c r="FA75" s="147"/>
      <c r="FB75" s="147"/>
      <c r="FC75" s="147"/>
      <c r="FD75" s="147"/>
      <c r="FE75" s="147"/>
      <c r="FF75" s="147"/>
      <c r="FG75" s="147"/>
      <c r="FH75" s="147"/>
      <c r="FI75" s="147"/>
      <c r="FJ75" s="147"/>
      <c r="FK75" s="147"/>
      <c r="FL75" s="147"/>
      <c r="FM75" s="147"/>
      <c r="FN75" s="147"/>
      <c r="FO75" s="147"/>
      <c r="FP75" s="147"/>
      <c r="FQ75" s="147"/>
      <c r="FR75" s="147"/>
      <c r="FS75" s="147"/>
      <c r="FT75" s="147"/>
      <c r="FU75" s="147"/>
      <c r="FV75" s="147"/>
      <c r="FW75" s="147"/>
      <c r="FX75" s="147"/>
      <c r="FY75" s="147"/>
      <c r="FZ75" s="147"/>
      <c r="GA75" s="147"/>
      <c r="GB75" s="147"/>
      <c r="GC75" s="147"/>
      <c r="GD75" s="147"/>
      <c r="GE75" s="147"/>
      <c r="GF75" s="147"/>
      <c r="GG75" s="147"/>
      <c r="GH75" s="147"/>
      <c r="GI75" s="147"/>
      <c r="GJ75" s="147"/>
      <c r="GK75" s="147"/>
      <c r="GL75" s="147"/>
      <c r="GM75" s="147"/>
      <c r="GN75" s="147"/>
      <c r="GO75" s="147"/>
      <c r="GP75" s="147"/>
      <c r="GQ75" s="147"/>
      <c r="GR75" s="147"/>
      <c r="GS75" s="147"/>
      <c r="GT75" s="147"/>
      <c r="GU75" s="147"/>
      <c r="GV75" s="147"/>
      <c r="GW75" s="147"/>
      <c r="GX75" s="147"/>
      <c r="GY75" s="147"/>
      <c r="GZ75" s="147"/>
      <c r="HA75" s="147"/>
      <c r="HB75" s="147"/>
      <c r="HC75" s="147"/>
      <c r="HD75" s="147"/>
      <c r="HE75" s="147"/>
      <c r="HF75" s="147"/>
      <c r="HG75" s="147"/>
      <c r="HH75" s="147"/>
      <c r="HI75" s="147"/>
      <c r="HJ75" s="147"/>
      <c r="HK75" s="147"/>
      <c r="HL75" s="147"/>
      <c r="HM75" s="147"/>
      <c r="HN75" s="147"/>
      <c r="HO75" s="147"/>
      <c r="HP75" s="147"/>
      <c r="HQ75" s="147"/>
      <c r="HR75" s="147"/>
      <c r="HS75" s="147"/>
      <c r="HT75" s="147"/>
      <c r="HU75" s="147"/>
      <c r="HV75" s="147"/>
      <c r="HW75" s="147"/>
      <c r="HX75" s="147"/>
      <c r="HY75" s="147"/>
      <c r="HZ75" s="147"/>
      <c r="IA75" s="147"/>
      <c r="IB75" s="147"/>
      <c r="IC75" s="147"/>
      <c r="ID75" s="147"/>
      <c r="IE75" s="147"/>
      <c r="IF75" s="147"/>
      <c r="IG75" s="147"/>
      <c r="IH75" s="147"/>
      <c r="II75" s="147"/>
      <c r="IJ75" s="147"/>
      <c r="IK75" s="147"/>
      <c r="IL75" s="147"/>
      <c r="IM75" s="147"/>
      <c r="IN75" s="147"/>
      <c r="IO75" s="147"/>
      <c r="IP75" s="147"/>
      <c r="IQ75" s="147"/>
      <c r="IR75" s="147"/>
      <c r="IS75" s="147"/>
      <c r="IT75" s="147"/>
      <c r="IU75" s="147"/>
      <c r="IV75" s="147"/>
    </row>
    <row r="76" spans="1:256" ht="24.6" customHeight="1" x14ac:dyDescent="0.25">
      <c r="A76" s="422" t="s">
        <v>58</v>
      </c>
      <c r="B76" s="422"/>
      <c r="C76" s="422"/>
      <c r="D76" s="422"/>
      <c r="E76" s="422"/>
      <c r="F76" s="422"/>
      <c r="G76" s="422"/>
      <c r="H76" s="422"/>
      <c r="I76" s="422"/>
      <c r="J76" s="374"/>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47"/>
      <c r="DP76" s="147"/>
      <c r="DQ76" s="147"/>
      <c r="DR76" s="147"/>
      <c r="DS76" s="147"/>
      <c r="DT76" s="147"/>
      <c r="DU76" s="147"/>
      <c r="DV76" s="147"/>
      <c r="DW76" s="147"/>
      <c r="DX76" s="147"/>
      <c r="DY76" s="147"/>
      <c r="DZ76" s="147"/>
      <c r="EA76" s="147"/>
      <c r="EB76" s="147"/>
      <c r="EC76" s="147"/>
      <c r="ED76" s="147"/>
      <c r="EE76" s="147"/>
      <c r="EF76" s="147"/>
      <c r="EG76" s="147"/>
      <c r="EH76" s="147"/>
      <c r="EI76" s="147"/>
      <c r="EJ76" s="147"/>
      <c r="EK76" s="147"/>
      <c r="EL76" s="147"/>
      <c r="EM76" s="147"/>
      <c r="EN76" s="147"/>
      <c r="EO76" s="147"/>
      <c r="EP76" s="147"/>
      <c r="EQ76" s="147"/>
      <c r="ER76" s="147"/>
      <c r="ES76" s="147"/>
      <c r="ET76" s="147"/>
      <c r="EU76" s="147"/>
      <c r="EV76" s="147"/>
      <c r="EW76" s="147"/>
      <c r="EX76" s="147"/>
      <c r="EY76" s="147"/>
      <c r="EZ76" s="147"/>
      <c r="FA76" s="147"/>
      <c r="FB76" s="147"/>
      <c r="FC76" s="147"/>
      <c r="FD76" s="147"/>
      <c r="FE76" s="147"/>
      <c r="FF76" s="147"/>
      <c r="FG76" s="147"/>
      <c r="FH76" s="147"/>
      <c r="FI76" s="147"/>
      <c r="FJ76" s="147"/>
      <c r="FK76" s="147"/>
      <c r="FL76" s="147"/>
      <c r="FM76" s="147"/>
      <c r="FN76" s="147"/>
      <c r="FO76" s="147"/>
      <c r="FP76" s="147"/>
      <c r="FQ76" s="147"/>
      <c r="FR76" s="147"/>
      <c r="FS76" s="147"/>
      <c r="FT76" s="147"/>
      <c r="FU76" s="147"/>
      <c r="FV76" s="147"/>
      <c r="FW76" s="147"/>
      <c r="FX76" s="147"/>
      <c r="FY76" s="147"/>
      <c r="FZ76" s="147"/>
      <c r="GA76" s="147"/>
      <c r="GB76" s="147"/>
      <c r="GC76" s="147"/>
      <c r="GD76" s="147"/>
      <c r="GE76" s="147"/>
      <c r="GF76" s="147"/>
      <c r="GG76" s="147"/>
      <c r="GH76" s="147"/>
      <c r="GI76" s="147"/>
      <c r="GJ76" s="147"/>
      <c r="GK76" s="147"/>
      <c r="GL76" s="147"/>
      <c r="GM76" s="147"/>
      <c r="GN76" s="147"/>
      <c r="GO76" s="147"/>
      <c r="GP76" s="147"/>
      <c r="GQ76" s="147"/>
      <c r="GR76" s="147"/>
      <c r="GS76" s="147"/>
      <c r="GT76" s="147"/>
      <c r="GU76" s="147"/>
      <c r="GV76" s="147"/>
      <c r="GW76" s="147"/>
      <c r="GX76" s="147"/>
      <c r="GY76" s="147"/>
      <c r="GZ76" s="147"/>
      <c r="HA76" s="147"/>
      <c r="HB76" s="147"/>
      <c r="HC76" s="147"/>
      <c r="HD76" s="147"/>
      <c r="HE76" s="147"/>
      <c r="HF76" s="147"/>
      <c r="HG76" s="147"/>
      <c r="HH76" s="147"/>
      <c r="HI76" s="147"/>
      <c r="HJ76" s="147"/>
      <c r="HK76" s="147"/>
      <c r="HL76" s="147"/>
      <c r="HM76" s="147"/>
      <c r="HN76" s="147"/>
      <c r="HO76" s="147"/>
      <c r="HP76" s="147"/>
      <c r="HQ76" s="147"/>
      <c r="HR76" s="147"/>
      <c r="HS76" s="147"/>
      <c r="HT76" s="147"/>
      <c r="HU76" s="147"/>
      <c r="HV76" s="147"/>
      <c r="HW76" s="147"/>
      <c r="HX76" s="147"/>
      <c r="HY76" s="147"/>
      <c r="HZ76" s="147"/>
      <c r="IA76" s="147"/>
      <c r="IB76" s="147"/>
      <c r="IC76" s="147"/>
      <c r="ID76" s="147"/>
      <c r="IE76" s="147"/>
      <c r="IF76" s="147"/>
      <c r="IG76" s="147"/>
      <c r="IH76" s="147"/>
      <c r="II76" s="147"/>
      <c r="IJ76" s="147"/>
      <c r="IK76" s="147"/>
      <c r="IL76" s="147"/>
      <c r="IM76" s="147"/>
      <c r="IN76" s="147"/>
      <c r="IO76" s="147"/>
      <c r="IP76" s="147"/>
      <c r="IQ76" s="147"/>
      <c r="IR76" s="147"/>
      <c r="IS76" s="147"/>
      <c r="IT76" s="147"/>
      <c r="IU76" s="147"/>
      <c r="IV76" s="147"/>
    </row>
    <row r="77" spans="1:256" ht="16.95" customHeight="1" x14ac:dyDescent="0.25">
      <c r="A77" s="417" t="s">
        <v>59</v>
      </c>
      <c r="B77" s="417"/>
      <c r="C77" s="417"/>
      <c r="D77" s="417"/>
      <c r="E77" s="417"/>
      <c r="F77" s="417"/>
      <c r="G77" s="417"/>
      <c r="H77" s="417"/>
      <c r="I77" s="417"/>
      <c r="J77" s="41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c r="EY77" s="147"/>
      <c r="EZ77" s="147"/>
      <c r="FA77" s="147"/>
      <c r="FB77" s="147"/>
      <c r="FC77" s="147"/>
      <c r="FD77" s="147"/>
      <c r="FE77" s="147"/>
      <c r="FF77" s="147"/>
      <c r="FG77" s="147"/>
      <c r="FH77" s="147"/>
      <c r="FI77" s="147"/>
      <c r="FJ77" s="147"/>
      <c r="FK77" s="147"/>
      <c r="FL77" s="147"/>
      <c r="FM77" s="147"/>
      <c r="FN77" s="147"/>
      <c r="FO77" s="147"/>
      <c r="FP77" s="147"/>
      <c r="FQ77" s="147"/>
      <c r="FR77" s="147"/>
      <c r="FS77" s="147"/>
      <c r="FT77" s="147"/>
      <c r="FU77" s="147"/>
      <c r="FV77" s="147"/>
      <c r="FW77" s="147"/>
      <c r="FX77" s="147"/>
      <c r="FY77" s="147"/>
      <c r="FZ77" s="147"/>
      <c r="GA77" s="147"/>
      <c r="GB77" s="147"/>
      <c r="GC77" s="147"/>
      <c r="GD77" s="147"/>
      <c r="GE77" s="147"/>
      <c r="GF77" s="147"/>
      <c r="GG77" s="147"/>
      <c r="GH77" s="147"/>
      <c r="GI77" s="147"/>
      <c r="GJ77" s="147"/>
      <c r="GK77" s="147"/>
      <c r="GL77" s="147"/>
      <c r="GM77" s="147"/>
      <c r="GN77" s="147"/>
      <c r="GO77" s="147"/>
      <c r="GP77" s="147"/>
      <c r="GQ77" s="147"/>
      <c r="GR77" s="147"/>
      <c r="GS77" s="147"/>
      <c r="GT77" s="147"/>
      <c r="GU77" s="147"/>
      <c r="GV77" s="147"/>
      <c r="GW77" s="147"/>
      <c r="GX77" s="147"/>
      <c r="GY77" s="147"/>
      <c r="GZ77" s="147"/>
      <c r="HA77" s="147"/>
      <c r="HB77" s="147"/>
      <c r="HC77" s="147"/>
      <c r="HD77" s="147"/>
      <c r="HE77" s="147"/>
      <c r="HF77" s="147"/>
      <c r="HG77" s="147"/>
      <c r="HH77" s="147"/>
      <c r="HI77" s="147"/>
      <c r="HJ77" s="147"/>
      <c r="HK77" s="147"/>
      <c r="HL77" s="147"/>
      <c r="HM77" s="147"/>
      <c r="HN77" s="147"/>
      <c r="HO77" s="147"/>
      <c r="HP77" s="147"/>
      <c r="HQ77" s="147"/>
      <c r="HR77" s="147"/>
      <c r="HS77" s="147"/>
      <c r="HT77" s="147"/>
      <c r="HU77" s="147"/>
      <c r="HV77" s="147"/>
      <c r="HW77" s="147"/>
      <c r="HX77" s="147"/>
      <c r="HY77" s="147"/>
      <c r="HZ77" s="147"/>
      <c r="IA77" s="147"/>
      <c r="IB77" s="147"/>
      <c r="IC77" s="147"/>
      <c r="ID77" s="147"/>
      <c r="IE77" s="147"/>
      <c r="IF77" s="147"/>
      <c r="IG77" s="147"/>
      <c r="IH77" s="147"/>
      <c r="II77" s="147"/>
      <c r="IJ77" s="147"/>
      <c r="IK77" s="147"/>
      <c r="IL77" s="147"/>
      <c r="IM77" s="147"/>
      <c r="IN77" s="147"/>
      <c r="IO77" s="147"/>
      <c r="IP77" s="147"/>
      <c r="IQ77" s="147"/>
      <c r="IR77" s="147"/>
      <c r="IS77" s="147"/>
      <c r="IT77" s="147"/>
      <c r="IU77" s="147"/>
      <c r="IV77" s="147"/>
    </row>
    <row r="78" spans="1:256" ht="24.6" customHeight="1" x14ac:dyDescent="0.25">
      <c r="A78" s="422" t="s">
        <v>60</v>
      </c>
      <c r="B78" s="422"/>
      <c r="C78" s="422"/>
      <c r="D78" s="422"/>
      <c r="E78" s="422"/>
      <c r="F78" s="422"/>
      <c r="G78" s="422"/>
      <c r="H78" s="422"/>
      <c r="I78" s="422"/>
      <c r="J78" s="374"/>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7"/>
      <c r="FF78" s="147"/>
      <c r="FG78" s="147"/>
      <c r="FH78" s="147"/>
      <c r="FI78" s="147"/>
      <c r="FJ78" s="147"/>
      <c r="FK78" s="147"/>
      <c r="FL78" s="147"/>
      <c r="FM78" s="147"/>
      <c r="FN78" s="147"/>
      <c r="FO78" s="147"/>
      <c r="FP78" s="147"/>
      <c r="FQ78" s="147"/>
      <c r="FR78" s="147"/>
      <c r="FS78" s="147"/>
      <c r="FT78" s="147"/>
      <c r="FU78" s="147"/>
      <c r="FV78" s="147"/>
      <c r="FW78" s="147"/>
      <c r="FX78" s="147"/>
      <c r="FY78" s="147"/>
      <c r="FZ78" s="147"/>
      <c r="GA78" s="147"/>
      <c r="GB78" s="147"/>
      <c r="GC78" s="147"/>
      <c r="GD78" s="147"/>
      <c r="GE78" s="147"/>
      <c r="GF78" s="147"/>
      <c r="GG78" s="147"/>
      <c r="GH78" s="147"/>
      <c r="GI78" s="147"/>
      <c r="GJ78" s="147"/>
      <c r="GK78" s="147"/>
      <c r="GL78" s="147"/>
      <c r="GM78" s="147"/>
      <c r="GN78" s="147"/>
      <c r="GO78" s="147"/>
      <c r="GP78" s="147"/>
      <c r="GQ78" s="147"/>
      <c r="GR78" s="147"/>
      <c r="GS78" s="147"/>
      <c r="GT78" s="147"/>
      <c r="GU78" s="147"/>
      <c r="GV78" s="147"/>
      <c r="GW78" s="147"/>
      <c r="GX78" s="147"/>
      <c r="GY78" s="147"/>
      <c r="GZ78" s="147"/>
      <c r="HA78" s="147"/>
      <c r="HB78" s="147"/>
      <c r="HC78" s="147"/>
      <c r="HD78" s="147"/>
      <c r="HE78" s="147"/>
      <c r="HF78" s="147"/>
      <c r="HG78" s="147"/>
      <c r="HH78" s="147"/>
      <c r="HI78" s="147"/>
      <c r="HJ78" s="147"/>
      <c r="HK78" s="147"/>
      <c r="HL78" s="147"/>
      <c r="HM78" s="147"/>
      <c r="HN78" s="147"/>
      <c r="HO78" s="147"/>
      <c r="HP78" s="147"/>
      <c r="HQ78" s="147"/>
      <c r="HR78" s="147"/>
      <c r="HS78" s="147"/>
      <c r="HT78" s="147"/>
      <c r="HU78" s="147"/>
      <c r="HV78" s="147"/>
      <c r="HW78" s="147"/>
      <c r="HX78" s="147"/>
      <c r="HY78" s="147"/>
      <c r="HZ78" s="147"/>
      <c r="IA78" s="147"/>
      <c r="IB78" s="147"/>
      <c r="IC78" s="147"/>
      <c r="ID78" s="147"/>
      <c r="IE78" s="147"/>
      <c r="IF78" s="147"/>
      <c r="IG78" s="147"/>
      <c r="IH78" s="147"/>
      <c r="II78" s="147"/>
      <c r="IJ78" s="147"/>
      <c r="IK78" s="147"/>
      <c r="IL78" s="147"/>
      <c r="IM78" s="147"/>
      <c r="IN78" s="147"/>
      <c r="IO78" s="147"/>
      <c r="IP78" s="147"/>
      <c r="IQ78" s="147"/>
      <c r="IR78" s="147"/>
      <c r="IS78" s="147"/>
      <c r="IT78" s="147"/>
      <c r="IU78" s="147"/>
      <c r="IV78" s="147"/>
    </row>
    <row r="79" spans="1:256" ht="16.95" customHeight="1" x14ac:dyDescent="0.25">
      <c r="A79" s="417" t="s">
        <v>77</v>
      </c>
      <c r="B79" s="417"/>
      <c r="C79" s="417"/>
      <c r="D79" s="417"/>
      <c r="E79" s="417"/>
      <c r="F79" s="417"/>
      <c r="G79" s="417"/>
      <c r="H79" s="417"/>
      <c r="I79" s="417"/>
      <c r="J79" s="41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7"/>
      <c r="CR79" s="147"/>
      <c r="CS79" s="147"/>
      <c r="CT79" s="147"/>
      <c r="CU79" s="147"/>
      <c r="CV79" s="147"/>
      <c r="CW79" s="147"/>
      <c r="CX79" s="147"/>
      <c r="CY79" s="147"/>
      <c r="CZ79" s="147"/>
      <c r="DA79" s="147"/>
      <c r="DB79" s="147"/>
      <c r="DC79" s="147"/>
      <c r="DD79" s="147"/>
      <c r="DE79" s="147"/>
      <c r="DF79" s="147"/>
      <c r="DG79" s="147"/>
      <c r="DH79" s="147"/>
      <c r="DI79" s="147"/>
      <c r="DJ79" s="147"/>
      <c r="DK79" s="147"/>
      <c r="DL79" s="147"/>
      <c r="DM79" s="147"/>
      <c r="DN79" s="147"/>
      <c r="DO79" s="147"/>
      <c r="DP79" s="147"/>
      <c r="DQ79" s="147"/>
      <c r="DR79" s="147"/>
      <c r="DS79" s="147"/>
      <c r="DT79" s="147"/>
      <c r="DU79" s="147"/>
      <c r="DV79" s="147"/>
      <c r="DW79" s="147"/>
      <c r="DX79" s="147"/>
      <c r="DY79" s="147"/>
      <c r="DZ79" s="147"/>
      <c r="EA79" s="147"/>
      <c r="EB79" s="147"/>
      <c r="EC79" s="147"/>
      <c r="ED79" s="147"/>
      <c r="EE79" s="147"/>
      <c r="EF79" s="147"/>
      <c r="EG79" s="147"/>
      <c r="EH79" s="147"/>
      <c r="EI79" s="147"/>
      <c r="EJ79" s="147"/>
      <c r="EK79" s="147"/>
      <c r="EL79" s="147"/>
      <c r="EM79" s="147"/>
      <c r="EN79" s="147"/>
      <c r="EO79" s="147"/>
      <c r="EP79" s="147"/>
      <c r="EQ79" s="147"/>
      <c r="ER79" s="147"/>
      <c r="ES79" s="147"/>
      <c r="ET79" s="147"/>
      <c r="EU79" s="147"/>
      <c r="EV79" s="147"/>
      <c r="EW79" s="147"/>
      <c r="EX79" s="147"/>
      <c r="EY79" s="147"/>
      <c r="EZ79" s="147"/>
      <c r="FA79" s="147"/>
      <c r="FB79" s="147"/>
      <c r="FC79" s="147"/>
      <c r="FD79" s="147"/>
      <c r="FE79" s="147"/>
      <c r="FF79" s="147"/>
      <c r="FG79" s="147"/>
      <c r="FH79" s="147"/>
      <c r="FI79" s="147"/>
      <c r="FJ79" s="147"/>
      <c r="FK79" s="147"/>
      <c r="FL79" s="147"/>
      <c r="FM79" s="147"/>
      <c r="FN79" s="147"/>
      <c r="FO79" s="147"/>
      <c r="FP79" s="147"/>
      <c r="FQ79" s="147"/>
      <c r="FR79" s="147"/>
      <c r="FS79" s="147"/>
      <c r="FT79" s="147"/>
      <c r="FU79" s="147"/>
      <c r="FV79" s="147"/>
      <c r="FW79" s="147"/>
      <c r="FX79" s="147"/>
      <c r="FY79" s="147"/>
      <c r="FZ79" s="147"/>
      <c r="GA79" s="147"/>
      <c r="GB79" s="147"/>
      <c r="GC79" s="147"/>
      <c r="GD79" s="147"/>
      <c r="GE79" s="147"/>
      <c r="GF79" s="147"/>
      <c r="GG79" s="147"/>
      <c r="GH79" s="147"/>
      <c r="GI79" s="147"/>
      <c r="GJ79" s="147"/>
      <c r="GK79" s="147"/>
      <c r="GL79" s="147"/>
      <c r="GM79" s="147"/>
      <c r="GN79" s="147"/>
      <c r="GO79" s="147"/>
      <c r="GP79" s="147"/>
      <c r="GQ79" s="147"/>
      <c r="GR79" s="147"/>
      <c r="GS79" s="147"/>
      <c r="GT79" s="147"/>
      <c r="GU79" s="147"/>
      <c r="GV79" s="147"/>
      <c r="GW79" s="147"/>
      <c r="GX79" s="147"/>
      <c r="GY79" s="147"/>
      <c r="GZ79" s="147"/>
      <c r="HA79" s="147"/>
      <c r="HB79" s="147"/>
      <c r="HC79" s="147"/>
      <c r="HD79" s="147"/>
      <c r="HE79" s="147"/>
      <c r="HF79" s="147"/>
      <c r="HG79" s="147"/>
      <c r="HH79" s="147"/>
      <c r="HI79" s="147"/>
      <c r="HJ79" s="147"/>
      <c r="HK79" s="147"/>
      <c r="HL79" s="147"/>
      <c r="HM79" s="147"/>
      <c r="HN79" s="147"/>
      <c r="HO79" s="147"/>
      <c r="HP79" s="147"/>
      <c r="HQ79" s="147"/>
      <c r="HR79" s="147"/>
      <c r="HS79" s="147"/>
      <c r="HT79" s="147"/>
      <c r="HU79" s="147"/>
      <c r="HV79" s="147"/>
      <c r="HW79" s="147"/>
      <c r="HX79" s="147"/>
      <c r="HY79" s="147"/>
      <c r="HZ79" s="147"/>
      <c r="IA79" s="147"/>
      <c r="IB79" s="147"/>
      <c r="IC79" s="147"/>
      <c r="ID79" s="147"/>
      <c r="IE79" s="147"/>
      <c r="IF79" s="147"/>
      <c r="IG79" s="147"/>
      <c r="IH79" s="147"/>
      <c r="II79" s="147"/>
      <c r="IJ79" s="147"/>
      <c r="IK79" s="147"/>
      <c r="IL79" s="147"/>
      <c r="IM79" s="147"/>
      <c r="IN79" s="147"/>
      <c r="IO79" s="147"/>
      <c r="IP79" s="147"/>
      <c r="IQ79" s="147"/>
      <c r="IR79" s="147"/>
      <c r="IS79" s="147"/>
      <c r="IT79" s="147"/>
      <c r="IU79" s="147"/>
      <c r="IV79" s="147"/>
    </row>
    <row r="80" spans="1:256" ht="27.75" customHeight="1" x14ac:dyDescent="0.25">
      <c r="A80" s="422" t="s">
        <v>41</v>
      </c>
      <c r="B80" s="422"/>
      <c r="C80" s="422"/>
      <c r="D80" s="422"/>
      <c r="E80" s="422"/>
      <c r="F80" s="422"/>
      <c r="G80" s="422"/>
      <c r="H80" s="422"/>
      <c r="I80" s="422"/>
      <c r="J80" s="422"/>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147"/>
      <c r="FE80" s="147"/>
      <c r="FF80" s="147"/>
      <c r="FG80" s="147"/>
      <c r="FH80" s="147"/>
      <c r="FI80" s="147"/>
      <c r="FJ80" s="147"/>
      <c r="FK80" s="147"/>
      <c r="FL80" s="147"/>
      <c r="FM80" s="147"/>
      <c r="FN80" s="147"/>
      <c r="FO80" s="147"/>
      <c r="FP80" s="147"/>
      <c r="FQ80" s="147"/>
      <c r="FR80" s="147"/>
      <c r="FS80" s="147"/>
      <c r="FT80" s="147"/>
      <c r="FU80" s="147"/>
      <c r="FV80" s="147"/>
      <c r="FW80" s="147"/>
      <c r="FX80" s="147"/>
      <c r="FY80" s="147"/>
      <c r="FZ80" s="147"/>
      <c r="GA80" s="147"/>
      <c r="GB80" s="147"/>
      <c r="GC80" s="147"/>
      <c r="GD80" s="147"/>
      <c r="GE80" s="147"/>
      <c r="GF80" s="147"/>
      <c r="GG80" s="147"/>
      <c r="GH80" s="147"/>
      <c r="GI80" s="147"/>
      <c r="GJ80" s="147"/>
      <c r="GK80" s="147"/>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c r="IN80" s="147"/>
      <c r="IO80" s="147"/>
      <c r="IP80" s="147"/>
      <c r="IQ80" s="147"/>
      <c r="IR80" s="147"/>
      <c r="IS80" s="147"/>
      <c r="IT80" s="147"/>
      <c r="IU80" s="147"/>
      <c r="IV80" s="147"/>
    </row>
    <row r="81" spans="1:256" ht="17.399999999999999" customHeight="1" x14ac:dyDescent="0.25">
      <c r="A81" s="417" t="s">
        <v>42</v>
      </c>
      <c r="B81" s="417"/>
      <c r="C81" s="417"/>
      <c r="D81" s="417"/>
      <c r="E81" s="417"/>
      <c r="F81" s="417"/>
      <c r="G81" s="417"/>
      <c r="H81" s="417"/>
      <c r="I81" s="152"/>
      <c r="J81" s="152"/>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147"/>
      <c r="FE81" s="147"/>
      <c r="FF81" s="147"/>
      <c r="FG81" s="147"/>
      <c r="FH81" s="147"/>
      <c r="FI81" s="147"/>
      <c r="FJ81" s="147"/>
      <c r="FK81" s="147"/>
      <c r="FL81" s="147"/>
      <c r="FM81" s="147"/>
      <c r="FN81" s="147"/>
      <c r="FO81" s="147"/>
      <c r="FP81" s="147"/>
      <c r="FQ81" s="147"/>
      <c r="FR81" s="147"/>
      <c r="FS81" s="147"/>
      <c r="FT81" s="147"/>
      <c r="FU81" s="147"/>
      <c r="FV81" s="147"/>
      <c r="FW81" s="147"/>
      <c r="FX81" s="147"/>
      <c r="FY81" s="147"/>
      <c r="FZ81" s="147"/>
      <c r="GA81" s="147"/>
      <c r="GB81" s="147"/>
      <c r="GC81" s="147"/>
      <c r="GD81" s="147"/>
      <c r="GE81" s="147"/>
      <c r="GF81" s="147"/>
      <c r="GG81" s="147"/>
      <c r="GH81" s="147"/>
      <c r="GI81" s="147"/>
      <c r="GJ81" s="147"/>
      <c r="GK81" s="147"/>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c r="IN81" s="147"/>
      <c r="IO81" s="147"/>
      <c r="IP81" s="147"/>
      <c r="IQ81" s="147"/>
      <c r="IR81" s="147"/>
      <c r="IS81" s="147"/>
      <c r="IT81" s="147"/>
      <c r="IU81" s="147"/>
      <c r="IV81" s="147"/>
    </row>
    <row r="82" spans="1:256" ht="27.75" customHeight="1" x14ac:dyDescent="0.25">
      <c r="A82" s="422" t="s">
        <v>43</v>
      </c>
      <c r="B82" s="422"/>
      <c r="C82" s="422"/>
      <c r="D82" s="422"/>
      <c r="E82" s="422"/>
      <c r="F82" s="152"/>
      <c r="G82" s="152"/>
      <c r="H82" s="152"/>
      <c r="I82" s="152"/>
      <c r="J82" s="152"/>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c r="BI82" s="147"/>
      <c r="BJ82" s="147"/>
      <c r="BK82" s="147"/>
      <c r="BL82" s="147"/>
      <c r="BM82" s="147"/>
      <c r="BN82" s="147"/>
      <c r="BO82" s="147"/>
      <c r="BP82" s="147"/>
      <c r="BQ82" s="147"/>
      <c r="BR82" s="147"/>
      <c r="BS82" s="147"/>
      <c r="BT82" s="147"/>
      <c r="BU82" s="147"/>
      <c r="BV82" s="147"/>
      <c r="BW82" s="147"/>
      <c r="BX82" s="147"/>
      <c r="BY82" s="147"/>
      <c r="BZ82" s="147"/>
      <c r="CA82" s="147"/>
      <c r="CB82" s="147"/>
      <c r="CC82" s="147"/>
      <c r="CD82" s="147"/>
      <c r="CE82" s="147"/>
      <c r="CF82" s="147"/>
      <c r="CG82" s="147"/>
      <c r="CH82" s="147"/>
      <c r="CI82" s="147"/>
      <c r="CJ82" s="147"/>
      <c r="CK82" s="147"/>
      <c r="CL82" s="147"/>
      <c r="CM82" s="147"/>
      <c r="CN82" s="147"/>
      <c r="CO82" s="147"/>
      <c r="CP82" s="147"/>
      <c r="CQ82" s="147"/>
      <c r="CR82" s="147"/>
      <c r="CS82" s="147"/>
      <c r="CT82" s="147"/>
      <c r="CU82" s="147"/>
      <c r="CV82" s="147"/>
      <c r="CW82" s="147"/>
      <c r="CX82" s="147"/>
      <c r="CY82" s="147"/>
      <c r="CZ82" s="147"/>
      <c r="DA82" s="147"/>
      <c r="DB82" s="147"/>
      <c r="DC82" s="147"/>
      <c r="DD82" s="147"/>
      <c r="DE82" s="147"/>
      <c r="DF82" s="147"/>
      <c r="DG82" s="147"/>
      <c r="DH82" s="147"/>
      <c r="DI82" s="147"/>
      <c r="DJ82" s="147"/>
      <c r="DK82" s="147"/>
      <c r="DL82" s="147"/>
      <c r="DM82" s="147"/>
      <c r="DN82" s="147"/>
      <c r="DO82" s="147"/>
      <c r="DP82" s="147"/>
      <c r="DQ82" s="147"/>
      <c r="DR82" s="147"/>
      <c r="DS82" s="147"/>
      <c r="DT82" s="147"/>
      <c r="DU82" s="147"/>
      <c r="DV82" s="147"/>
      <c r="DW82" s="147"/>
      <c r="DX82" s="147"/>
      <c r="DY82" s="147"/>
      <c r="DZ82" s="147"/>
      <c r="EA82" s="147"/>
      <c r="EB82" s="147"/>
      <c r="EC82" s="147"/>
      <c r="ED82" s="147"/>
      <c r="EE82" s="147"/>
      <c r="EF82" s="147"/>
      <c r="EG82" s="147"/>
      <c r="EH82" s="147"/>
      <c r="EI82" s="147"/>
      <c r="EJ82" s="147"/>
      <c r="EK82" s="147"/>
      <c r="EL82" s="147"/>
      <c r="EM82" s="147"/>
      <c r="EN82" s="147"/>
      <c r="EO82" s="147"/>
      <c r="EP82" s="147"/>
      <c r="EQ82" s="147"/>
      <c r="ER82" s="147"/>
      <c r="ES82" s="147"/>
      <c r="ET82" s="147"/>
      <c r="EU82" s="147"/>
      <c r="EV82" s="147"/>
      <c r="EW82" s="147"/>
      <c r="EX82" s="147"/>
      <c r="EY82" s="147"/>
      <c r="EZ82" s="147"/>
      <c r="FA82" s="147"/>
      <c r="FB82" s="147"/>
      <c r="FC82" s="147"/>
      <c r="FD82" s="147"/>
      <c r="FE82" s="147"/>
      <c r="FF82" s="147"/>
      <c r="FG82" s="147"/>
      <c r="FH82" s="147"/>
      <c r="FI82" s="147"/>
      <c r="FJ82" s="147"/>
      <c r="FK82" s="147"/>
      <c r="FL82" s="147"/>
      <c r="FM82" s="147"/>
      <c r="FN82" s="147"/>
      <c r="FO82" s="147"/>
      <c r="FP82" s="147"/>
      <c r="FQ82" s="147"/>
      <c r="FR82" s="147"/>
      <c r="FS82" s="147"/>
      <c r="FT82" s="147"/>
      <c r="FU82" s="147"/>
      <c r="FV82" s="147"/>
      <c r="FW82" s="147"/>
      <c r="FX82" s="147"/>
      <c r="FY82" s="147"/>
      <c r="FZ82" s="147"/>
      <c r="GA82" s="147"/>
      <c r="GB82" s="147"/>
      <c r="GC82" s="147"/>
      <c r="GD82" s="147"/>
      <c r="GE82" s="147"/>
      <c r="GF82" s="147"/>
      <c r="GG82" s="147"/>
      <c r="GH82" s="147"/>
      <c r="GI82" s="147"/>
      <c r="GJ82" s="147"/>
      <c r="GK82" s="147"/>
      <c r="GL82" s="147"/>
      <c r="GM82" s="147"/>
      <c r="GN82" s="147"/>
      <c r="GO82" s="147"/>
      <c r="GP82" s="147"/>
      <c r="GQ82" s="147"/>
      <c r="GR82" s="147"/>
      <c r="GS82" s="147"/>
      <c r="GT82" s="147"/>
      <c r="GU82" s="147"/>
      <c r="GV82" s="147"/>
      <c r="GW82" s="147"/>
      <c r="GX82" s="147"/>
      <c r="GY82" s="147"/>
      <c r="GZ82" s="147"/>
      <c r="HA82" s="147"/>
      <c r="HB82" s="147"/>
      <c r="HC82" s="147"/>
      <c r="HD82" s="147"/>
      <c r="HE82" s="147"/>
      <c r="HF82" s="147"/>
      <c r="HG82" s="147"/>
      <c r="HH82" s="147"/>
      <c r="HI82" s="147"/>
      <c r="HJ82" s="147"/>
      <c r="HK82" s="147"/>
      <c r="HL82" s="147"/>
      <c r="HM82" s="147"/>
      <c r="HN82" s="147"/>
      <c r="HO82" s="147"/>
      <c r="HP82" s="147"/>
      <c r="HQ82" s="147"/>
      <c r="HR82" s="147"/>
      <c r="HS82" s="147"/>
      <c r="HT82" s="147"/>
      <c r="HU82" s="147"/>
      <c r="HV82" s="147"/>
      <c r="HW82" s="147"/>
      <c r="HX82" s="147"/>
      <c r="HY82" s="147"/>
      <c r="HZ82" s="147"/>
      <c r="IA82" s="147"/>
      <c r="IB82" s="147"/>
      <c r="IC82" s="147"/>
      <c r="ID82" s="147"/>
      <c r="IE82" s="147"/>
      <c r="IF82" s="147"/>
      <c r="IG82" s="147"/>
      <c r="IH82" s="147"/>
      <c r="II82" s="147"/>
      <c r="IJ82" s="147"/>
      <c r="IK82" s="147"/>
      <c r="IL82" s="147"/>
      <c r="IM82" s="147"/>
      <c r="IN82" s="147"/>
      <c r="IO82" s="147"/>
      <c r="IP82" s="147"/>
      <c r="IQ82" s="147"/>
      <c r="IR82" s="147"/>
      <c r="IS82" s="147"/>
      <c r="IT82" s="147"/>
      <c r="IU82" s="147"/>
      <c r="IV82" s="147"/>
    </row>
    <row r="83" spans="1:256" ht="16.2" customHeight="1" x14ac:dyDescent="0.25">
      <c r="A83" s="423" t="s">
        <v>44</v>
      </c>
      <c r="B83" s="423"/>
      <c r="C83" s="423"/>
      <c r="D83" s="423"/>
      <c r="E83" s="423"/>
      <c r="F83" s="423"/>
      <c r="G83" s="423"/>
      <c r="H83" s="423"/>
      <c r="I83" s="423"/>
      <c r="J83" s="152"/>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c r="BI83" s="147"/>
      <c r="BJ83" s="147"/>
      <c r="BK83" s="147"/>
      <c r="BL83" s="147"/>
      <c r="BM83" s="147"/>
      <c r="BN83" s="147"/>
      <c r="BO83" s="147"/>
      <c r="BP83" s="147"/>
      <c r="BQ83" s="147"/>
      <c r="BR83" s="147"/>
      <c r="BS83" s="147"/>
      <c r="BT83" s="147"/>
      <c r="BU83" s="147"/>
      <c r="BV83" s="147"/>
      <c r="BW83" s="147"/>
      <c r="BX83" s="147"/>
      <c r="BY83" s="147"/>
      <c r="BZ83" s="147"/>
      <c r="CA83" s="147"/>
      <c r="CB83" s="147"/>
      <c r="CC83" s="147"/>
      <c r="CD83" s="147"/>
      <c r="CE83" s="147"/>
      <c r="CF83" s="147"/>
      <c r="CG83" s="147"/>
      <c r="CH83" s="147"/>
      <c r="CI83" s="147"/>
      <c r="CJ83" s="147"/>
      <c r="CK83" s="147"/>
      <c r="CL83" s="147"/>
      <c r="CM83" s="147"/>
      <c r="CN83" s="147"/>
      <c r="CO83" s="147"/>
      <c r="CP83" s="147"/>
      <c r="CQ83" s="147"/>
      <c r="CR83" s="147"/>
      <c r="CS83" s="147"/>
      <c r="CT83" s="147"/>
      <c r="CU83" s="147"/>
      <c r="CV83" s="147"/>
      <c r="CW83" s="147"/>
      <c r="CX83" s="147"/>
      <c r="CY83" s="147"/>
      <c r="CZ83" s="147"/>
      <c r="DA83" s="147"/>
      <c r="DB83" s="147"/>
      <c r="DC83" s="147"/>
      <c r="DD83" s="147"/>
      <c r="DE83" s="147"/>
      <c r="DF83" s="147"/>
      <c r="DG83" s="147"/>
      <c r="DH83" s="147"/>
      <c r="DI83" s="147"/>
      <c r="DJ83" s="147"/>
      <c r="DK83" s="147"/>
      <c r="DL83" s="147"/>
      <c r="DM83" s="147"/>
      <c r="DN83" s="147"/>
      <c r="DO83" s="147"/>
      <c r="DP83" s="147"/>
      <c r="DQ83" s="147"/>
      <c r="DR83" s="147"/>
      <c r="DS83" s="147"/>
      <c r="DT83" s="147"/>
      <c r="DU83" s="147"/>
      <c r="DV83" s="147"/>
      <c r="DW83" s="147"/>
      <c r="DX83" s="147"/>
      <c r="DY83" s="147"/>
      <c r="DZ83" s="147"/>
      <c r="EA83" s="147"/>
      <c r="EB83" s="147"/>
      <c r="EC83" s="147"/>
      <c r="ED83" s="147"/>
      <c r="EE83" s="147"/>
      <c r="EF83" s="147"/>
      <c r="EG83" s="147"/>
      <c r="EH83" s="147"/>
      <c r="EI83" s="147"/>
      <c r="EJ83" s="147"/>
      <c r="EK83" s="147"/>
      <c r="EL83" s="147"/>
      <c r="EM83" s="147"/>
      <c r="EN83" s="147"/>
      <c r="EO83" s="147"/>
      <c r="EP83" s="147"/>
      <c r="EQ83" s="147"/>
      <c r="ER83" s="147"/>
      <c r="ES83" s="147"/>
      <c r="ET83" s="147"/>
      <c r="EU83" s="147"/>
      <c r="EV83" s="147"/>
      <c r="EW83" s="147"/>
      <c r="EX83" s="147"/>
      <c r="EY83" s="147"/>
      <c r="EZ83" s="147"/>
      <c r="FA83" s="147"/>
      <c r="FB83" s="147"/>
      <c r="FC83" s="147"/>
      <c r="FD83" s="147"/>
      <c r="FE83" s="147"/>
      <c r="FF83" s="147"/>
      <c r="FG83" s="147"/>
      <c r="FH83" s="147"/>
      <c r="FI83" s="147"/>
      <c r="FJ83" s="147"/>
      <c r="FK83" s="147"/>
      <c r="FL83" s="147"/>
      <c r="FM83" s="147"/>
      <c r="FN83" s="147"/>
      <c r="FO83" s="147"/>
      <c r="FP83" s="147"/>
      <c r="FQ83" s="147"/>
      <c r="FR83" s="147"/>
      <c r="FS83" s="147"/>
      <c r="FT83" s="147"/>
      <c r="FU83" s="147"/>
      <c r="FV83" s="147"/>
      <c r="FW83" s="147"/>
      <c r="FX83" s="147"/>
      <c r="FY83" s="147"/>
      <c r="FZ83" s="147"/>
      <c r="GA83" s="147"/>
      <c r="GB83" s="147"/>
      <c r="GC83" s="147"/>
      <c r="GD83" s="147"/>
      <c r="GE83" s="147"/>
      <c r="GF83" s="147"/>
      <c r="GG83" s="147"/>
      <c r="GH83" s="147"/>
      <c r="GI83" s="147"/>
      <c r="GJ83" s="147"/>
      <c r="GK83" s="147"/>
      <c r="GL83" s="147"/>
      <c r="GM83" s="147"/>
      <c r="GN83" s="147"/>
      <c r="GO83" s="147"/>
      <c r="GP83" s="147"/>
      <c r="GQ83" s="147"/>
      <c r="GR83" s="147"/>
      <c r="GS83" s="147"/>
      <c r="GT83" s="147"/>
      <c r="GU83" s="147"/>
      <c r="GV83" s="147"/>
      <c r="GW83" s="147"/>
      <c r="GX83" s="147"/>
      <c r="GY83" s="147"/>
      <c r="GZ83" s="147"/>
      <c r="HA83" s="147"/>
      <c r="HB83" s="147"/>
      <c r="HC83" s="147"/>
      <c r="HD83" s="147"/>
      <c r="HE83" s="147"/>
      <c r="HF83" s="147"/>
      <c r="HG83" s="147"/>
      <c r="HH83" s="147"/>
      <c r="HI83" s="147"/>
      <c r="HJ83" s="147"/>
      <c r="HK83" s="147"/>
      <c r="HL83" s="147"/>
      <c r="HM83" s="147"/>
      <c r="HN83" s="147"/>
      <c r="HO83" s="147"/>
      <c r="HP83" s="147"/>
      <c r="HQ83" s="147"/>
      <c r="HR83" s="147"/>
      <c r="HS83" s="147"/>
      <c r="HT83" s="147"/>
      <c r="HU83" s="147"/>
      <c r="HV83" s="147"/>
      <c r="HW83" s="147"/>
      <c r="HX83" s="147"/>
      <c r="HY83" s="147"/>
      <c r="HZ83" s="147"/>
      <c r="IA83" s="147"/>
      <c r="IB83" s="147"/>
      <c r="IC83" s="147"/>
      <c r="ID83" s="147"/>
      <c r="IE83" s="147"/>
      <c r="IF83" s="147"/>
      <c r="IG83" s="147"/>
      <c r="IH83" s="147"/>
      <c r="II83" s="147"/>
      <c r="IJ83" s="147"/>
      <c r="IK83" s="147"/>
      <c r="IL83" s="147"/>
      <c r="IM83" s="147"/>
      <c r="IN83" s="147"/>
      <c r="IO83" s="147"/>
      <c r="IP83" s="147"/>
      <c r="IQ83" s="147"/>
      <c r="IR83" s="147"/>
      <c r="IS83" s="147"/>
      <c r="IT83" s="147"/>
      <c r="IU83" s="147"/>
      <c r="IV83" s="147"/>
    </row>
    <row r="84" spans="1:256" ht="12" customHeight="1" x14ac:dyDescent="0.25">
      <c r="A84" s="152"/>
      <c r="B84" s="152"/>
      <c r="C84" s="152"/>
      <c r="D84" s="152"/>
      <c r="E84" s="152"/>
      <c r="F84" s="152"/>
      <c r="G84" s="152"/>
      <c r="H84" s="152"/>
      <c r="I84" s="152"/>
      <c r="J84" s="152"/>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c r="BJ84" s="147"/>
      <c r="BK84" s="147"/>
      <c r="BL84" s="147"/>
      <c r="BM84" s="147"/>
      <c r="BN84" s="147"/>
      <c r="BO84" s="147"/>
      <c r="BP84" s="147"/>
      <c r="BQ84" s="147"/>
      <c r="BR84" s="147"/>
      <c r="BS84" s="147"/>
      <c r="BT84" s="147"/>
      <c r="BU84" s="147"/>
      <c r="BV84" s="147"/>
      <c r="BW84" s="147"/>
      <c r="BX84" s="147"/>
      <c r="BY84" s="147"/>
      <c r="BZ84" s="147"/>
      <c r="CA84" s="147"/>
      <c r="CB84" s="147"/>
      <c r="CC84" s="147"/>
      <c r="CD84" s="147"/>
      <c r="CE84" s="147"/>
      <c r="CF84" s="147"/>
      <c r="CG84" s="147"/>
      <c r="CH84" s="147"/>
      <c r="CI84" s="147"/>
      <c r="CJ84" s="147"/>
      <c r="CK84" s="147"/>
      <c r="CL84" s="147"/>
      <c r="CM84" s="147"/>
      <c r="CN84" s="147"/>
      <c r="CO84" s="147"/>
      <c r="CP84" s="147"/>
      <c r="CQ84" s="147"/>
      <c r="CR84" s="147"/>
      <c r="CS84" s="147"/>
      <c r="CT84" s="147"/>
      <c r="CU84" s="147"/>
      <c r="CV84" s="147"/>
      <c r="CW84" s="147"/>
      <c r="CX84" s="147"/>
      <c r="CY84" s="147"/>
      <c r="CZ84" s="147"/>
      <c r="DA84" s="147"/>
      <c r="DB84" s="147"/>
      <c r="DC84" s="147"/>
      <c r="DD84" s="147"/>
      <c r="DE84" s="147"/>
      <c r="DF84" s="147"/>
      <c r="DG84" s="147"/>
      <c r="DH84" s="147"/>
      <c r="DI84" s="147"/>
      <c r="DJ84" s="147"/>
      <c r="DK84" s="147"/>
      <c r="DL84" s="147"/>
      <c r="DM84" s="147"/>
      <c r="DN84" s="147"/>
      <c r="DO84" s="147"/>
      <c r="DP84" s="147"/>
      <c r="DQ84" s="147"/>
      <c r="DR84" s="147"/>
      <c r="DS84" s="147"/>
      <c r="DT84" s="147"/>
      <c r="DU84" s="147"/>
      <c r="DV84" s="147"/>
      <c r="DW84" s="147"/>
      <c r="DX84" s="147"/>
      <c r="DY84" s="147"/>
      <c r="DZ84" s="147"/>
      <c r="EA84" s="147"/>
      <c r="EB84" s="147"/>
      <c r="EC84" s="147"/>
      <c r="ED84" s="147"/>
      <c r="EE84" s="147"/>
      <c r="EF84" s="147"/>
      <c r="EG84" s="147"/>
      <c r="EH84" s="147"/>
      <c r="EI84" s="147"/>
      <c r="EJ84" s="147"/>
      <c r="EK84" s="147"/>
      <c r="EL84" s="147"/>
      <c r="EM84" s="147"/>
      <c r="EN84" s="147"/>
      <c r="EO84" s="147"/>
      <c r="EP84" s="147"/>
      <c r="EQ84" s="147"/>
      <c r="ER84" s="147"/>
      <c r="ES84" s="147"/>
      <c r="ET84" s="147"/>
      <c r="EU84" s="147"/>
      <c r="EV84" s="147"/>
      <c r="EW84" s="147"/>
      <c r="EX84" s="147"/>
      <c r="EY84" s="147"/>
      <c r="EZ84" s="147"/>
      <c r="FA84" s="147"/>
      <c r="FB84" s="147"/>
      <c r="FC84" s="147"/>
      <c r="FD84" s="147"/>
      <c r="FE84" s="147"/>
      <c r="FF84" s="147"/>
      <c r="FG84" s="147"/>
      <c r="FH84" s="147"/>
      <c r="FI84" s="147"/>
      <c r="FJ84" s="147"/>
      <c r="FK84" s="147"/>
      <c r="FL84" s="147"/>
      <c r="FM84" s="147"/>
      <c r="FN84" s="147"/>
      <c r="FO84" s="147"/>
      <c r="FP84" s="147"/>
      <c r="FQ84" s="147"/>
      <c r="FR84" s="147"/>
      <c r="FS84" s="147"/>
      <c r="FT84" s="147"/>
      <c r="FU84" s="147"/>
      <c r="FV84" s="147"/>
      <c r="FW84" s="147"/>
      <c r="FX84" s="147"/>
      <c r="FY84" s="147"/>
      <c r="FZ84" s="147"/>
      <c r="GA84" s="147"/>
      <c r="GB84" s="147"/>
      <c r="GC84" s="147"/>
      <c r="GD84" s="147"/>
      <c r="GE84" s="147"/>
      <c r="GF84" s="147"/>
      <c r="GG84" s="147"/>
      <c r="GH84" s="147"/>
      <c r="GI84" s="147"/>
      <c r="GJ84" s="147"/>
      <c r="GK84" s="147"/>
      <c r="GL84" s="147"/>
      <c r="GM84" s="147"/>
      <c r="GN84" s="147"/>
      <c r="GO84" s="147"/>
      <c r="GP84" s="147"/>
      <c r="GQ84" s="147"/>
      <c r="GR84" s="147"/>
      <c r="GS84" s="147"/>
      <c r="GT84" s="147"/>
      <c r="GU84" s="147"/>
      <c r="GV84" s="147"/>
      <c r="GW84" s="147"/>
      <c r="GX84" s="147"/>
      <c r="GY84" s="147"/>
      <c r="GZ84" s="147"/>
      <c r="HA84" s="147"/>
      <c r="HB84" s="147"/>
      <c r="HC84" s="147"/>
      <c r="HD84" s="147"/>
      <c r="HE84" s="147"/>
      <c r="HF84" s="147"/>
      <c r="HG84" s="147"/>
      <c r="HH84" s="147"/>
      <c r="HI84" s="147"/>
      <c r="HJ84" s="147"/>
      <c r="HK84" s="147"/>
      <c r="HL84" s="147"/>
      <c r="HM84" s="147"/>
      <c r="HN84" s="147"/>
      <c r="HO84" s="147"/>
      <c r="HP84" s="147"/>
      <c r="HQ84" s="147"/>
      <c r="HR84" s="147"/>
      <c r="HS84" s="147"/>
      <c r="HT84" s="147"/>
      <c r="HU84" s="147"/>
      <c r="HV84" s="147"/>
      <c r="HW84" s="147"/>
      <c r="HX84" s="147"/>
      <c r="HY84" s="147"/>
      <c r="HZ84" s="147"/>
      <c r="IA84" s="147"/>
      <c r="IB84" s="147"/>
      <c r="IC84" s="147"/>
      <c r="ID84" s="147"/>
      <c r="IE84" s="147"/>
      <c r="IF84" s="147"/>
      <c r="IG84" s="147"/>
      <c r="IH84" s="147"/>
      <c r="II84" s="147"/>
      <c r="IJ84" s="147"/>
      <c r="IK84" s="147"/>
      <c r="IL84" s="147"/>
      <c r="IM84" s="147"/>
      <c r="IN84" s="147"/>
      <c r="IO84" s="147"/>
      <c r="IP84" s="147"/>
      <c r="IQ84" s="147"/>
      <c r="IR84" s="147"/>
      <c r="IS84" s="147"/>
      <c r="IT84" s="147"/>
      <c r="IU84" s="147"/>
      <c r="IV84" s="147"/>
    </row>
    <row r="85" spans="1:256" ht="18.600000000000001" customHeight="1" x14ac:dyDescent="0.25">
      <c r="A85" s="422" t="s">
        <v>45</v>
      </c>
      <c r="B85" s="422"/>
      <c r="C85" s="422"/>
      <c r="D85" s="422"/>
      <c r="E85" s="422"/>
      <c r="F85" s="422"/>
      <c r="G85" s="422"/>
      <c r="H85" s="422"/>
      <c r="I85" s="422"/>
      <c r="J85" s="422"/>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row>
    <row r="86" spans="1:256" ht="16.2" customHeight="1" x14ac:dyDescent="0.25">
      <c r="A86" s="423" t="s">
        <v>46</v>
      </c>
      <c r="B86" s="423"/>
      <c r="C86" s="423"/>
      <c r="D86" s="423"/>
      <c r="E86" s="423"/>
      <c r="F86" s="423"/>
      <c r="G86" s="423"/>
      <c r="H86" s="423"/>
      <c r="I86" s="423"/>
      <c r="J86" s="152"/>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147"/>
      <c r="DF86" s="147"/>
      <c r="DG86" s="147"/>
      <c r="DH86" s="147"/>
      <c r="DI86" s="147"/>
      <c r="DJ86" s="147"/>
      <c r="DK86" s="147"/>
      <c r="DL86" s="147"/>
      <c r="DM86" s="147"/>
      <c r="DN86" s="147"/>
      <c r="DO86" s="147"/>
      <c r="DP86" s="147"/>
      <c r="DQ86" s="147"/>
      <c r="DR86" s="147"/>
      <c r="DS86" s="147"/>
      <c r="DT86" s="147"/>
      <c r="DU86" s="147"/>
      <c r="DV86" s="147"/>
      <c r="DW86" s="147"/>
      <c r="DX86" s="147"/>
      <c r="DY86" s="147"/>
      <c r="DZ86" s="147"/>
      <c r="EA86" s="147"/>
      <c r="EB86" s="147"/>
      <c r="EC86" s="147"/>
      <c r="ED86" s="147"/>
      <c r="EE86" s="147"/>
      <c r="EF86" s="147"/>
      <c r="EG86" s="147"/>
      <c r="EH86" s="147"/>
      <c r="EI86" s="147"/>
      <c r="EJ86" s="147"/>
      <c r="EK86" s="147"/>
      <c r="EL86" s="147"/>
      <c r="EM86" s="147"/>
      <c r="EN86" s="147"/>
      <c r="EO86" s="147"/>
      <c r="EP86" s="147"/>
      <c r="EQ86" s="147"/>
      <c r="ER86" s="147"/>
      <c r="ES86" s="147"/>
      <c r="ET86" s="147"/>
      <c r="EU86" s="147"/>
      <c r="EV86" s="147"/>
      <c r="EW86" s="147"/>
      <c r="EX86" s="147"/>
      <c r="EY86" s="147"/>
      <c r="EZ86" s="147"/>
      <c r="FA86" s="147"/>
      <c r="FB86" s="147"/>
      <c r="FC86" s="147"/>
      <c r="FD86" s="147"/>
      <c r="FE86" s="147"/>
      <c r="FF86" s="147"/>
      <c r="FG86" s="147"/>
      <c r="FH86" s="147"/>
      <c r="FI86" s="147"/>
      <c r="FJ86" s="147"/>
      <c r="FK86" s="147"/>
      <c r="FL86" s="147"/>
      <c r="FM86" s="147"/>
      <c r="FN86" s="147"/>
      <c r="FO86" s="147"/>
      <c r="FP86" s="147"/>
      <c r="FQ86" s="147"/>
      <c r="FR86" s="147"/>
      <c r="FS86" s="147"/>
      <c r="FT86" s="147"/>
      <c r="FU86" s="147"/>
      <c r="FV86" s="147"/>
      <c r="FW86" s="147"/>
      <c r="FX86" s="147"/>
      <c r="FY86" s="147"/>
      <c r="FZ86" s="147"/>
      <c r="GA86" s="147"/>
      <c r="GB86" s="147"/>
      <c r="GC86" s="147"/>
      <c r="GD86" s="147"/>
      <c r="GE86" s="147"/>
      <c r="GF86" s="147"/>
      <c r="GG86" s="147"/>
      <c r="GH86" s="147"/>
      <c r="GI86" s="147"/>
      <c r="GJ86" s="147"/>
      <c r="GK86" s="147"/>
      <c r="GL86" s="147"/>
      <c r="GM86" s="147"/>
      <c r="GN86" s="147"/>
      <c r="GO86" s="147"/>
      <c r="GP86" s="147"/>
      <c r="GQ86" s="147"/>
      <c r="GR86" s="147"/>
      <c r="GS86" s="147"/>
      <c r="GT86" s="147"/>
      <c r="GU86" s="147"/>
      <c r="GV86" s="147"/>
      <c r="GW86" s="147"/>
      <c r="GX86" s="147"/>
      <c r="GY86" s="147"/>
      <c r="GZ86" s="147"/>
      <c r="HA86" s="147"/>
      <c r="HB86" s="147"/>
      <c r="HC86" s="147"/>
      <c r="HD86" s="147"/>
      <c r="HE86" s="147"/>
      <c r="HF86" s="147"/>
      <c r="HG86" s="147"/>
      <c r="HH86" s="147"/>
      <c r="HI86" s="147"/>
      <c r="HJ86" s="147"/>
      <c r="HK86" s="147"/>
      <c r="HL86" s="147"/>
      <c r="HM86" s="147"/>
      <c r="HN86" s="147"/>
      <c r="HO86" s="147"/>
      <c r="HP86" s="147"/>
      <c r="HQ86" s="147"/>
      <c r="HR86" s="147"/>
      <c r="HS86" s="147"/>
      <c r="HT86" s="147"/>
      <c r="HU86" s="147"/>
      <c r="HV86" s="147"/>
      <c r="HW86" s="147"/>
      <c r="HX86" s="147"/>
      <c r="HY86" s="147"/>
      <c r="HZ86" s="147"/>
      <c r="IA86" s="147"/>
      <c r="IB86" s="147"/>
      <c r="IC86" s="147"/>
      <c r="ID86" s="147"/>
      <c r="IE86" s="147"/>
      <c r="IF86" s="147"/>
      <c r="IG86" s="147"/>
      <c r="IH86" s="147"/>
      <c r="II86" s="147"/>
      <c r="IJ86" s="147"/>
      <c r="IK86" s="147"/>
      <c r="IL86" s="147"/>
      <c r="IM86" s="147"/>
      <c r="IN86" s="147"/>
      <c r="IO86" s="147"/>
      <c r="IP86" s="147"/>
      <c r="IQ86" s="147"/>
      <c r="IR86" s="147"/>
      <c r="IS86" s="147"/>
      <c r="IT86" s="147"/>
      <c r="IU86" s="147"/>
      <c r="IV86" s="147"/>
    </row>
    <row r="87" spans="1:256" ht="24" customHeight="1" x14ac:dyDescent="0.25">
      <c r="A87" s="7"/>
      <c r="C87" s="86"/>
      <c r="D87" s="86"/>
      <c r="E87" s="86"/>
      <c r="F87" s="86"/>
      <c r="G87" s="86"/>
      <c r="H87" s="86"/>
      <c r="I87" s="86"/>
      <c r="J87" s="95"/>
    </row>
    <row r="88" spans="1:256" x14ac:dyDescent="0.25">
      <c r="A88" s="1" t="s">
        <v>22</v>
      </c>
      <c r="C88" s="86"/>
      <c r="D88" s="86"/>
      <c r="E88" s="365"/>
      <c r="F88" s="365"/>
      <c r="G88" s="86"/>
      <c r="H88" s="86"/>
      <c r="I88" s="86"/>
      <c r="J88" s="95"/>
    </row>
    <row r="89" spans="1:256" s="82" customFormat="1" x14ac:dyDescent="0.25">
      <c r="A89"/>
      <c r="B89"/>
      <c r="C89"/>
      <c r="D89"/>
      <c r="E89"/>
      <c r="F89"/>
      <c r="G89"/>
      <c r="H89"/>
      <c r="I89"/>
      <c r="J89" s="7"/>
      <c r="M89"/>
      <c r="N89"/>
      <c r="O89"/>
      <c r="P89"/>
      <c r="Q89"/>
      <c r="R89"/>
      <c r="S89"/>
      <c r="T89"/>
    </row>
    <row r="90" spans="1:256" s="82" customFormat="1" x14ac:dyDescent="0.25">
      <c r="A90" t="s">
        <v>82</v>
      </c>
      <c r="B90"/>
      <c r="C90"/>
      <c r="D90"/>
      <c r="E90"/>
      <c r="F90"/>
      <c r="G90"/>
      <c r="H90"/>
      <c r="I90"/>
      <c r="J90" s="7"/>
      <c r="M90"/>
      <c r="N90"/>
      <c r="O90"/>
      <c r="P90"/>
      <c r="Q90"/>
      <c r="R90"/>
      <c r="S90"/>
      <c r="T90"/>
    </row>
    <row r="92" spans="1:256" s="82" customFormat="1" ht="22.95" customHeight="1" x14ac:dyDescent="0.25">
      <c r="A92"/>
      <c r="B92"/>
      <c r="C92" t="s">
        <v>394</v>
      </c>
      <c r="D92"/>
      <c r="E92"/>
      <c r="F92"/>
      <c r="G92"/>
      <c r="H92"/>
      <c r="I92"/>
      <c r="J92" s="7"/>
      <c r="M92"/>
      <c r="N92"/>
      <c r="O92"/>
      <c r="P92"/>
      <c r="Q92"/>
      <c r="R92"/>
      <c r="S92"/>
      <c r="T92"/>
    </row>
    <row r="93" spans="1:256" s="82" customFormat="1" ht="9.6" customHeight="1" x14ac:dyDescent="0.25">
      <c r="A93"/>
      <c r="B93"/>
      <c r="C93"/>
      <c r="D93"/>
      <c r="E93"/>
      <c r="F93"/>
      <c r="G93"/>
      <c r="H93"/>
      <c r="I93"/>
      <c r="J93" s="7"/>
      <c r="M93"/>
      <c r="N93"/>
      <c r="O93"/>
      <c r="P93"/>
      <c r="Q93"/>
      <c r="R93"/>
      <c r="S93"/>
      <c r="T93"/>
    </row>
    <row r="94" spans="1:256" s="82" customFormat="1" x14ac:dyDescent="0.25">
      <c r="A94" t="str">
        <f>vadibas!A67</f>
        <v>2019.gada 27. februārī</v>
      </c>
      <c r="B94"/>
      <c r="C94"/>
      <c r="D94"/>
      <c r="E94"/>
      <c r="F94"/>
      <c r="G94"/>
      <c r="H94"/>
      <c r="I94"/>
      <c r="J94" s="7"/>
      <c r="M94"/>
      <c r="N94"/>
      <c r="O94"/>
      <c r="P94"/>
      <c r="Q94"/>
      <c r="R94"/>
      <c r="S94"/>
      <c r="T94"/>
    </row>
    <row r="95" spans="1:256" s="82" customFormat="1" x14ac:dyDescent="0.25">
      <c r="A95"/>
      <c r="B95"/>
      <c r="C95"/>
      <c r="D95"/>
      <c r="E95"/>
      <c r="F95"/>
      <c r="G95"/>
      <c r="H95"/>
      <c r="I95"/>
      <c r="J95" s="7"/>
      <c r="M95"/>
      <c r="N95"/>
      <c r="O95"/>
      <c r="P95"/>
      <c r="Q95"/>
      <c r="R95"/>
      <c r="S95"/>
      <c r="T95"/>
    </row>
    <row r="101" spans="1:20" s="82" customFormat="1" x14ac:dyDescent="0.25">
      <c r="A101"/>
      <c r="B101"/>
      <c r="C101"/>
      <c r="D101"/>
      <c r="E101"/>
      <c r="F101"/>
      <c r="G101"/>
      <c r="H101"/>
      <c r="I101"/>
      <c r="J101" s="7"/>
      <c r="M101"/>
      <c r="N101"/>
      <c r="O101"/>
      <c r="P101"/>
      <c r="Q101"/>
      <c r="R101"/>
      <c r="S101"/>
      <c r="T101"/>
    </row>
  </sheetData>
  <mergeCells count="99">
    <mergeCell ref="A86:I86"/>
    <mergeCell ref="A69:C69"/>
    <mergeCell ref="A70:E70"/>
    <mergeCell ref="A71:J71"/>
    <mergeCell ref="A80:J80"/>
    <mergeCell ref="A81:H81"/>
    <mergeCell ref="A72:J72"/>
    <mergeCell ref="A74:J74"/>
    <mergeCell ref="A75:J75"/>
    <mergeCell ref="A76:I76"/>
    <mergeCell ref="A68:J68"/>
    <mergeCell ref="A82:E82"/>
    <mergeCell ref="A83:I83"/>
    <mergeCell ref="A85:J85"/>
    <mergeCell ref="A77:J77"/>
    <mergeCell ref="A78:I78"/>
    <mergeCell ref="A79:J79"/>
    <mergeCell ref="A63:C63"/>
    <mergeCell ref="A64:C64"/>
    <mergeCell ref="A65:E65"/>
    <mergeCell ref="A66:F66"/>
    <mergeCell ref="AO62:AV62"/>
    <mergeCell ref="Q62:X62"/>
    <mergeCell ref="Y62:AF62"/>
    <mergeCell ref="AG62:AN62"/>
    <mergeCell ref="A62:J62"/>
    <mergeCell ref="AW62:BD62"/>
    <mergeCell ref="BM62:BT62"/>
    <mergeCell ref="BU62:CB62"/>
    <mergeCell ref="IO62:IV62"/>
    <mergeCell ref="GC62:GJ62"/>
    <mergeCell ref="GK62:GR62"/>
    <mergeCell ref="GS62:GZ62"/>
    <mergeCell ref="HA62:HH62"/>
    <mergeCell ref="HI62:HP62"/>
    <mergeCell ref="HQ62:HX62"/>
    <mergeCell ref="HY62:IF62"/>
    <mergeCell ref="IG62:IN62"/>
    <mergeCell ref="EO62:EV62"/>
    <mergeCell ref="CS62:CZ62"/>
    <mergeCell ref="DA62:DH62"/>
    <mergeCell ref="EG62:EN62"/>
    <mergeCell ref="GC61:GJ61"/>
    <mergeCell ref="HQ61:HX61"/>
    <mergeCell ref="HY61:IF61"/>
    <mergeCell ref="IG61:IN61"/>
    <mergeCell ref="BE62:BL62"/>
    <mergeCell ref="FE62:FL62"/>
    <mergeCell ref="CC62:CJ62"/>
    <mergeCell ref="CK62:CR62"/>
    <mergeCell ref="FU62:GB62"/>
    <mergeCell ref="DI62:DP62"/>
    <mergeCell ref="DQ62:DX62"/>
    <mergeCell ref="DY62:EF62"/>
    <mergeCell ref="CK61:CR61"/>
    <mergeCell ref="CS61:CZ61"/>
    <mergeCell ref="EW62:FD62"/>
    <mergeCell ref="FM62:FT62"/>
    <mergeCell ref="IO61:IV61"/>
    <mergeCell ref="GK61:GR61"/>
    <mergeCell ref="GS61:GZ61"/>
    <mergeCell ref="HA61:HH61"/>
    <mergeCell ref="HI61:HP61"/>
    <mergeCell ref="BU61:CB61"/>
    <mergeCell ref="FM61:FT61"/>
    <mergeCell ref="EW61:FD61"/>
    <mergeCell ref="FU61:GB61"/>
    <mergeCell ref="BM61:BT61"/>
    <mergeCell ref="DY61:EF61"/>
    <mergeCell ref="EG61:EN61"/>
    <mergeCell ref="EO61:EV61"/>
    <mergeCell ref="DI61:DP61"/>
    <mergeCell ref="DQ61:DX61"/>
    <mergeCell ref="CC61:CJ61"/>
    <mergeCell ref="DA61:DH61"/>
    <mergeCell ref="FE61:FL61"/>
    <mergeCell ref="BE61:BL61"/>
    <mergeCell ref="A12:C12"/>
    <mergeCell ref="A13:C13"/>
    <mergeCell ref="A14:C14"/>
    <mergeCell ref="A56:J56"/>
    <mergeCell ref="A53:J53"/>
    <mergeCell ref="A17:C17"/>
    <mergeCell ref="Y61:AF61"/>
    <mergeCell ref="A61:H61"/>
    <mergeCell ref="I61:P61"/>
    <mergeCell ref="AO61:AV61"/>
    <mergeCell ref="AW61:BD61"/>
    <mergeCell ref="Q61:X61"/>
    <mergeCell ref="A5:C5"/>
    <mergeCell ref="A6:C6"/>
    <mergeCell ref="A7:C7"/>
    <mergeCell ref="A8:C8"/>
    <mergeCell ref="A10:C10"/>
    <mergeCell ref="A11:C11"/>
    <mergeCell ref="A15:C15"/>
    <mergeCell ref="A16:C16"/>
    <mergeCell ref="A9:C9"/>
    <mergeCell ref="AG61:AN61"/>
  </mergeCells>
  <phoneticPr fontId="0" type="noConversion"/>
  <conditionalFormatting sqref="L28">
    <cfRule type="cellIs" dxfId="0" priority="1" stopIfTrue="1" operator="notEqual">
      <formula>#REF!</formula>
    </cfRule>
  </conditionalFormatting>
  <pageMargins left="0.74803149606299213" right="0.19685039370078741" top="0.78740157480314965" bottom="0.55118110236220474" header="0.31496062992125984" footer="0.31496062992125984"/>
  <pageSetup paperSize="9" firstPageNumber="14" orientation="portrait" verticalDpi="300" r:id="rId1"/>
  <headerFooter alignWithMargins="0">
    <oddHeader>&amp;CSIA "AADSO"   
 Gada pārskats par 2018.gadu</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M68"/>
  <sheetViews>
    <sheetView tabSelected="1" view="pageBreakPreview" zoomScaleNormal="100" zoomScaleSheetLayoutView="100" workbookViewId="0">
      <selection activeCell="G7" sqref="G7"/>
    </sheetView>
  </sheetViews>
  <sheetFormatPr defaultColWidth="9.109375" defaultRowHeight="13.8" x14ac:dyDescent="0.25"/>
  <cols>
    <col min="1" max="2" width="9.109375" style="18"/>
    <col min="3" max="3" width="12.88671875" style="18" customWidth="1"/>
    <col min="4" max="4" width="10.44140625" style="18" customWidth="1"/>
    <col min="5" max="6" width="12.109375" style="18" bestFit="1" customWidth="1"/>
    <col min="7" max="7" width="10.33203125" style="18" bestFit="1" customWidth="1"/>
    <col min="8" max="8" width="11.44140625" style="18" customWidth="1"/>
    <col min="9" max="16384" width="9.109375" style="18"/>
  </cols>
  <sheetData>
    <row r="1" spans="1:13" x14ac:dyDescent="0.25">
      <c r="A1" s="578" t="s">
        <v>613</v>
      </c>
      <c r="B1" s="578"/>
      <c r="C1" s="578"/>
      <c r="D1" s="578"/>
      <c r="E1" s="578"/>
      <c r="F1" s="578"/>
      <c r="G1" s="578"/>
      <c r="H1" s="578"/>
    </row>
    <row r="3" spans="1:13" x14ac:dyDescent="0.25">
      <c r="A3" s="15" t="s">
        <v>614</v>
      </c>
    </row>
    <row r="4" spans="1:13" ht="28.5" customHeight="1" x14ac:dyDescent="0.25">
      <c r="A4" s="575" t="s">
        <v>670</v>
      </c>
      <c r="B4" s="575"/>
      <c r="C4" s="575"/>
      <c r="D4" s="575"/>
      <c r="E4" s="575"/>
      <c r="F4" s="575"/>
      <c r="G4" s="575"/>
      <c r="H4" s="575"/>
    </row>
    <row r="5" spans="1:13" x14ac:dyDescent="0.25">
      <c r="C5" s="18" t="s">
        <v>615</v>
      </c>
      <c r="D5" s="18" t="s">
        <v>671</v>
      </c>
    </row>
    <row r="7" spans="1:13" x14ac:dyDescent="0.25">
      <c r="A7" s="15" t="s">
        <v>616</v>
      </c>
      <c r="F7" s="15"/>
      <c r="M7" s="145"/>
    </row>
    <row r="8" spans="1:13" ht="61.5" customHeight="1" x14ac:dyDescent="0.25">
      <c r="A8" s="579" t="s">
        <v>668</v>
      </c>
      <c r="B8" s="579"/>
      <c r="C8" s="579"/>
      <c r="D8" s="579"/>
      <c r="E8" s="579"/>
      <c r="F8" s="579"/>
      <c r="G8" s="579"/>
      <c r="H8" s="579"/>
      <c r="I8" s="399"/>
      <c r="J8" s="400"/>
      <c r="K8" s="400"/>
      <c r="L8" s="400"/>
    </row>
    <row r="9" spans="1:13" x14ac:dyDescent="0.25">
      <c r="A9" s="358"/>
      <c r="B9" s="358"/>
      <c r="C9" s="358"/>
      <c r="D9" s="358"/>
      <c r="E9" s="358"/>
      <c r="F9" s="358"/>
      <c r="G9" s="358"/>
      <c r="H9" s="358"/>
    </row>
    <row r="10" spans="1:13" x14ac:dyDescent="0.25">
      <c r="A10" s="575" t="s">
        <v>617</v>
      </c>
      <c r="B10" s="575"/>
      <c r="C10" s="575"/>
      <c r="D10" s="575"/>
      <c r="E10" s="575"/>
      <c r="F10" s="575"/>
      <c r="G10" s="575"/>
      <c r="H10" s="575"/>
    </row>
    <row r="11" spans="1:13" x14ac:dyDescent="0.25">
      <c r="E11" s="20">
        <v>2018</v>
      </c>
      <c r="F11" s="20">
        <v>2017</v>
      </c>
      <c r="G11" s="18" t="s">
        <v>618</v>
      </c>
      <c r="H11" s="18" t="s">
        <v>618</v>
      </c>
    </row>
    <row r="12" spans="1:13" x14ac:dyDescent="0.25">
      <c r="G12" s="20" t="s">
        <v>204</v>
      </c>
      <c r="H12" s="20" t="s">
        <v>619</v>
      </c>
    </row>
    <row r="13" spans="1:13" x14ac:dyDescent="0.25">
      <c r="A13" s="18" t="s">
        <v>144</v>
      </c>
      <c r="E13" s="359">
        <f>'P vai Z aprekins'!G8</f>
        <v>3019043</v>
      </c>
      <c r="F13" s="359">
        <f>'P vai Z aprekins'!H8</f>
        <v>2038077</v>
      </c>
      <c r="G13" s="359">
        <f>E13-F13</f>
        <v>980966</v>
      </c>
      <c r="H13" s="360">
        <f>E13*100/F13-100</f>
        <v>48.13194005918325</v>
      </c>
    </row>
    <row r="14" spans="1:13" x14ac:dyDescent="0.25">
      <c r="A14" s="18" t="s">
        <v>620</v>
      </c>
      <c r="E14" s="359">
        <f>'P vai Z aprekins'!G10</f>
        <v>3122951</v>
      </c>
      <c r="F14" s="359">
        <f>'P vai Z aprekins'!H10</f>
        <v>2248300</v>
      </c>
      <c r="G14" s="359">
        <f>E14-F14</f>
        <v>874651</v>
      </c>
      <c r="H14" s="360">
        <f>E14*100/F14-100</f>
        <v>38.902770982520138</v>
      </c>
    </row>
    <row r="15" spans="1:13" x14ac:dyDescent="0.25">
      <c r="A15" s="18" t="s">
        <v>621</v>
      </c>
      <c r="E15" s="359">
        <f>'P vai Z aprekins'!G21</f>
        <v>531029</v>
      </c>
      <c r="F15" s="359">
        <f>'P vai Z aprekins'!H21</f>
        <v>45306</v>
      </c>
      <c r="G15" s="359">
        <f>E15-F15</f>
        <v>485723</v>
      </c>
      <c r="H15" s="360">
        <f>E15*100/F15-100</f>
        <v>1072.0942038582086</v>
      </c>
    </row>
    <row r="16" spans="1:13" x14ac:dyDescent="0.25">
      <c r="A16" s="127" t="s">
        <v>150</v>
      </c>
      <c r="E16" s="361">
        <f>'P vai Z aprekins'!G24</f>
        <v>531029</v>
      </c>
      <c r="F16" s="361">
        <f>'P vai Z aprekins'!H24</f>
        <v>45306</v>
      </c>
      <c r="G16" s="361">
        <f>E16-F16</f>
        <v>485723</v>
      </c>
      <c r="H16" s="362">
        <f>E16*100/F16-100</f>
        <v>1072.0942038582086</v>
      </c>
    </row>
    <row r="18" spans="1:8" x14ac:dyDescent="0.25">
      <c r="A18" s="363" t="s">
        <v>74</v>
      </c>
    </row>
    <row r="19" spans="1:8" x14ac:dyDescent="0.25">
      <c r="D19" s="580">
        <v>43465</v>
      </c>
      <c r="E19" s="409"/>
      <c r="F19" s="580">
        <v>43100</v>
      </c>
      <c r="G19" s="409"/>
      <c r="H19" s="18" t="s">
        <v>618</v>
      </c>
    </row>
    <row r="20" spans="1:8" x14ac:dyDescent="0.25">
      <c r="A20" s="18" t="s">
        <v>280</v>
      </c>
      <c r="D20" s="20" t="s">
        <v>204</v>
      </c>
      <c r="E20" s="20" t="s">
        <v>619</v>
      </c>
      <c r="F20" s="20" t="s">
        <v>204</v>
      </c>
      <c r="G20" s="20" t="s">
        <v>619</v>
      </c>
      <c r="H20" s="20" t="s">
        <v>204</v>
      </c>
    </row>
    <row r="21" spans="1:8" x14ac:dyDescent="0.25">
      <c r="A21" s="18" t="s">
        <v>622</v>
      </c>
      <c r="D21" s="359">
        <f>aktivs!E23</f>
        <v>3947683</v>
      </c>
      <c r="E21" s="360">
        <f>D21*100/D$26</f>
        <v>68.080684503812691</v>
      </c>
      <c r="F21" s="359">
        <f>aktivs!F23</f>
        <v>4239915</v>
      </c>
      <c r="G21" s="360">
        <f>F21*100/F$26</f>
        <v>70.426141511876921</v>
      </c>
      <c r="H21" s="359">
        <f t="shared" ref="H21:H26" si="0">D21-F21</f>
        <v>-292232</v>
      </c>
    </row>
    <row r="22" spans="1:8" x14ac:dyDescent="0.25">
      <c r="A22" s="18" t="s">
        <v>623</v>
      </c>
      <c r="D22" s="359">
        <f>D23+D24+D25</f>
        <v>1850853</v>
      </c>
      <c r="E22" s="360">
        <f>D22*100/D$26</f>
        <v>31.919315496187313</v>
      </c>
      <c r="F22" s="359">
        <f>F23+F24+F25</f>
        <v>1780456</v>
      </c>
      <c r="G22" s="360">
        <f>F22*100/F$26</f>
        <v>29.573858488123076</v>
      </c>
      <c r="H22" s="359">
        <f t="shared" si="0"/>
        <v>70397</v>
      </c>
    </row>
    <row r="23" spans="1:8" x14ac:dyDescent="0.25">
      <c r="A23" s="18" t="s">
        <v>624</v>
      </c>
      <c r="D23" s="359">
        <f>aktivs!E30</f>
        <v>50967</v>
      </c>
      <c r="E23" s="360">
        <f>D23*100/D$26</f>
        <v>0.878963241756195</v>
      </c>
      <c r="F23" s="359">
        <f>aktivs!F30</f>
        <v>1350</v>
      </c>
      <c r="G23" s="360">
        <f>F23*100/F$26</f>
        <v>2.2423867233431295E-2</v>
      </c>
      <c r="H23" s="359">
        <f t="shared" si="0"/>
        <v>49617</v>
      </c>
    </row>
    <row r="24" spans="1:8" x14ac:dyDescent="0.25">
      <c r="A24" s="18" t="s">
        <v>625</v>
      </c>
      <c r="D24" s="359">
        <f>aktivs!E38</f>
        <v>408736</v>
      </c>
      <c r="E24" s="360">
        <f>D24*100/D$26</f>
        <v>7.0489516664206278</v>
      </c>
      <c r="F24" s="359">
        <f>aktivs!F38</f>
        <v>350523</v>
      </c>
      <c r="G24" s="360">
        <f>F24*100/F$26</f>
        <v>5.8222823809363247</v>
      </c>
      <c r="H24" s="359">
        <f t="shared" si="0"/>
        <v>58213</v>
      </c>
    </row>
    <row r="25" spans="1:8" x14ac:dyDescent="0.25">
      <c r="A25" s="18" t="s">
        <v>626</v>
      </c>
      <c r="D25" s="359">
        <f>aktivs!E39</f>
        <v>1391150</v>
      </c>
      <c r="E25" s="360">
        <f>D25*100/D$26</f>
        <v>23.991400588010492</v>
      </c>
      <c r="F25" s="359">
        <f>aktivs!F39</f>
        <v>1428583</v>
      </c>
      <c r="G25" s="360">
        <f>F25*100/F$26</f>
        <v>23.729152239953319</v>
      </c>
      <c r="H25" s="359">
        <f t="shared" si="0"/>
        <v>-37433</v>
      </c>
    </row>
    <row r="26" spans="1:8" x14ac:dyDescent="0.25">
      <c r="A26" s="15" t="s">
        <v>627</v>
      </c>
      <c r="B26" s="15"/>
      <c r="C26" s="15"/>
      <c r="D26" s="361">
        <f>D21+D22</f>
        <v>5798536</v>
      </c>
      <c r="E26" s="362">
        <v>100</v>
      </c>
      <c r="F26" s="361">
        <f>F21+F22</f>
        <v>6020371</v>
      </c>
      <c r="G26" s="362">
        <v>100</v>
      </c>
      <c r="H26" s="359">
        <f t="shared" si="0"/>
        <v>-221835</v>
      </c>
    </row>
    <row r="27" spans="1:8" ht="18.75" customHeight="1" x14ac:dyDescent="0.25"/>
    <row r="28" spans="1:8" x14ac:dyDescent="0.25">
      <c r="A28" s="18" t="s">
        <v>210</v>
      </c>
    </row>
    <row r="29" spans="1:8" x14ac:dyDescent="0.25">
      <c r="A29" s="18" t="s">
        <v>628</v>
      </c>
      <c r="D29" s="359">
        <f>pasivs!E15</f>
        <v>1588938</v>
      </c>
      <c r="E29" s="360">
        <f>D29*100/D$32</f>
        <v>27.402399502219179</v>
      </c>
      <c r="F29" s="359">
        <f>pasivs!F15</f>
        <v>1080562</v>
      </c>
      <c r="G29" s="360">
        <f>F29*100/F$32</f>
        <v>17.948428759622953</v>
      </c>
      <c r="H29" s="359">
        <f>D29-F29</f>
        <v>508376</v>
      </c>
    </row>
    <row r="30" spans="1:8" x14ac:dyDescent="0.25">
      <c r="A30" s="18" t="s">
        <v>629</v>
      </c>
      <c r="D30" s="359">
        <f>pasivs!E26</f>
        <v>3261574</v>
      </c>
      <c r="E30" s="360">
        <f>D30*100/D$32</f>
        <v>56.248232312431966</v>
      </c>
      <c r="F30" s="359">
        <f>pasivs!F26</f>
        <v>4129587</v>
      </c>
      <c r="G30" s="360">
        <f>F30*100/F$32</f>
        <v>68.59356341992877</v>
      </c>
      <c r="H30" s="359">
        <f>D30-F30</f>
        <v>-868013</v>
      </c>
    </row>
    <row r="31" spans="1:8" x14ac:dyDescent="0.25">
      <c r="A31" s="18" t="s">
        <v>630</v>
      </c>
      <c r="D31" s="359">
        <f>pasivs!E35</f>
        <v>948024</v>
      </c>
      <c r="E31" s="360">
        <f>D31*100/D$32</f>
        <v>16.349368185348855</v>
      </c>
      <c r="F31" s="359">
        <f>pasivs!F35</f>
        <v>810222</v>
      </c>
      <c r="G31" s="360">
        <f>F31*100/F$32</f>
        <v>13.458007820448275</v>
      </c>
      <c r="H31" s="359">
        <f>D31-F31</f>
        <v>137802</v>
      </c>
    </row>
    <row r="32" spans="1:8" x14ac:dyDescent="0.25">
      <c r="A32" s="15" t="s">
        <v>631</v>
      </c>
      <c r="B32" s="15"/>
      <c r="C32" s="15"/>
      <c r="D32" s="361">
        <f>SUM(D29:D31)</f>
        <v>5798536</v>
      </c>
      <c r="E32" s="362">
        <v>100</v>
      </c>
      <c r="F32" s="361">
        <f>SUM(F29:F31)</f>
        <v>6020371</v>
      </c>
      <c r="G32" s="362">
        <v>100</v>
      </c>
      <c r="H32" s="359">
        <f>D32-F32</f>
        <v>-221835</v>
      </c>
    </row>
    <row r="33" spans="1:9" ht="23.25" customHeight="1" x14ac:dyDescent="0.25">
      <c r="A33" s="15"/>
      <c r="B33" s="15"/>
      <c r="C33" s="15"/>
      <c r="D33" s="361"/>
      <c r="E33" s="362"/>
      <c r="F33" s="361"/>
      <c r="G33" s="362"/>
      <c r="H33" s="359"/>
    </row>
    <row r="34" spans="1:9" x14ac:dyDescent="0.25">
      <c r="A34" s="18" t="s">
        <v>632</v>
      </c>
    </row>
    <row r="35" spans="1:9" x14ac:dyDescent="0.25">
      <c r="E35" s="18" t="s">
        <v>633</v>
      </c>
      <c r="F35" s="18" t="s">
        <v>634</v>
      </c>
      <c r="G35" s="18" t="s">
        <v>635</v>
      </c>
    </row>
    <row r="36" spans="1:9" x14ac:dyDescent="0.25">
      <c r="E36" s="18" t="s">
        <v>636</v>
      </c>
      <c r="F36" s="18" t="s">
        <v>636</v>
      </c>
      <c r="G36" s="18" t="s">
        <v>0</v>
      </c>
    </row>
    <row r="37" spans="1:9" x14ac:dyDescent="0.25">
      <c r="A37" s="18" t="s">
        <v>1</v>
      </c>
      <c r="E37" s="364">
        <f>(D22-D23)/D31</f>
        <v>1.8985658590921748</v>
      </c>
      <c r="F37" s="364">
        <f>(F22-F23)/F31</f>
        <v>2.1958253416964735</v>
      </c>
      <c r="G37" s="364">
        <f>E37-F37</f>
        <v>-0.29725948260429869</v>
      </c>
    </row>
    <row r="38" spans="1:9" x14ac:dyDescent="0.25">
      <c r="A38" s="18" t="s">
        <v>2</v>
      </c>
      <c r="E38" s="364">
        <f>D25/D31</f>
        <v>1.4674206560171472</v>
      </c>
      <c r="F38" s="364">
        <f>F25/F31</f>
        <v>1.7631994687875669</v>
      </c>
      <c r="G38" s="364">
        <v>-0.34</v>
      </c>
    </row>
    <row r="39" spans="1:9" x14ac:dyDescent="0.25">
      <c r="A39" s="18" t="s">
        <v>3</v>
      </c>
      <c r="E39" s="364">
        <f>D22/D31</f>
        <v>1.9523271562745248</v>
      </c>
      <c r="F39" s="364">
        <f>F22/F31</f>
        <v>2.1974915516981763</v>
      </c>
      <c r="G39" s="364">
        <f>E39-F39</f>
        <v>-0.24516439542365154</v>
      </c>
    </row>
    <row r="40" spans="1:9" ht="18" customHeight="1" x14ac:dyDescent="0.25"/>
    <row r="41" spans="1:9" ht="54" customHeight="1" x14ac:dyDescent="0.25">
      <c r="A41" s="575" t="s">
        <v>4</v>
      </c>
      <c r="B41" s="575"/>
      <c r="C41" s="575"/>
      <c r="D41" s="575"/>
      <c r="E41" s="575"/>
      <c r="F41" s="575"/>
      <c r="G41" s="575"/>
      <c r="H41" s="575"/>
      <c r="I41" s="147"/>
    </row>
    <row r="42" spans="1:9" ht="26.4" customHeight="1" x14ac:dyDescent="0.25">
      <c r="A42" s="358"/>
      <c r="B42" s="358"/>
      <c r="C42" s="358"/>
      <c r="D42" s="358"/>
      <c r="E42" s="358"/>
      <c r="F42" s="358"/>
      <c r="G42" s="358"/>
      <c r="H42" s="358"/>
      <c r="I42" s="147"/>
    </row>
    <row r="43" spans="1:9" x14ac:dyDescent="0.25">
      <c r="A43" s="576" t="s">
        <v>5</v>
      </c>
      <c r="B43" s="576"/>
      <c r="C43" s="576"/>
      <c r="D43" s="576"/>
      <c r="E43" s="576"/>
      <c r="F43" s="576"/>
      <c r="G43" s="576"/>
      <c r="H43" s="576"/>
      <c r="I43" s="147"/>
    </row>
    <row r="44" spans="1:9" ht="47.25" customHeight="1" x14ac:dyDescent="0.25">
      <c r="A44" s="574" t="s">
        <v>6</v>
      </c>
      <c r="B44" s="574"/>
      <c r="C44" s="574"/>
      <c r="D44" s="574"/>
      <c r="E44" s="574"/>
      <c r="F44" s="574"/>
      <c r="G44" s="574"/>
      <c r="H44" s="574"/>
      <c r="I44" s="147"/>
    </row>
    <row r="45" spans="1:9" ht="90" customHeight="1" x14ac:dyDescent="0.25">
      <c r="A45" s="574" t="s">
        <v>7</v>
      </c>
      <c r="B45" s="574"/>
      <c r="C45" s="574"/>
      <c r="D45" s="574"/>
      <c r="E45" s="574"/>
      <c r="F45" s="574"/>
      <c r="G45" s="574"/>
      <c r="H45" s="574"/>
      <c r="I45" s="147"/>
    </row>
    <row r="46" spans="1:9" ht="34.5" customHeight="1" x14ac:dyDescent="0.25">
      <c r="A46" s="574" t="s">
        <v>8</v>
      </c>
      <c r="B46" s="574"/>
      <c r="C46" s="574"/>
      <c r="D46" s="574"/>
      <c r="E46" s="574"/>
      <c r="F46" s="574"/>
      <c r="G46" s="574"/>
      <c r="H46" s="574"/>
      <c r="I46" s="147"/>
    </row>
    <row r="47" spans="1:9" ht="44.25" customHeight="1" x14ac:dyDescent="0.25">
      <c r="A47" s="574" t="s">
        <v>9</v>
      </c>
      <c r="B47" s="574"/>
      <c r="C47" s="574"/>
      <c r="D47" s="574"/>
      <c r="E47" s="574"/>
      <c r="F47" s="574"/>
      <c r="G47" s="574"/>
      <c r="H47" s="574"/>
      <c r="I47" s="147"/>
    </row>
    <row r="48" spans="1:9" ht="23.4" customHeight="1" x14ac:dyDescent="0.25">
      <c r="A48" s="573" t="s">
        <v>26</v>
      </c>
      <c r="B48" s="573"/>
      <c r="C48" s="573"/>
      <c r="D48" s="573"/>
      <c r="E48" s="573"/>
      <c r="F48" s="573"/>
      <c r="G48" s="573"/>
      <c r="H48" s="573"/>
      <c r="I48" s="147"/>
    </row>
    <row r="49" spans="1:10" ht="15.6" customHeight="1" x14ac:dyDescent="0.25">
      <c r="A49" s="574" t="s">
        <v>25</v>
      </c>
      <c r="B49" s="574"/>
      <c r="C49" s="574"/>
      <c r="D49" s="574"/>
      <c r="E49" s="574"/>
      <c r="F49" s="366"/>
      <c r="G49" s="366"/>
      <c r="H49" s="366"/>
      <c r="I49" s="147"/>
    </row>
    <row r="50" spans="1:10" ht="22.95" customHeight="1" x14ac:dyDescent="0.25">
      <c r="A50" s="573" t="s">
        <v>24</v>
      </c>
      <c r="B50" s="573"/>
      <c r="C50" s="573"/>
      <c r="D50" s="573"/>
      <c r="E50" s="573"/>
      <c r="F50" s="573"/>
      <c r="G50" s="573"/>
      <c r="H50" s="366"/>
      <c r="I50" s="147"/>
    </row>
    <row r="51" spans="1:10" ht="17.399999999999999" customHeight="1" x14ac:dyDescent="0.25">
      <c r="A51" s="575" t="s">
        <v>25</v>
      </c>
      <c r="B51" s="575"/>
      <c r="C51" s="575"/>
      <c r="D51" s="575"/>
      <c r="E51" s="575"/>
      <c r="F51" s="358"/>
      <c r="G51" s="358"/>
      <c r="H51" s="358"/>
      <c r="I51" s="147"/>
    </row>
    <row r="52" spans="1:10" ht="22.95" customHeight="1" x14ac:dyDescent="0.25">
      <c r="A52" s="555" t="s">
        <v>88</v>
      </c>
      <c r="B52" s="555"/>
      <c r="C52" s="555"/>
      <c r="D52" s="555"/>
      <c r="E52" s="555"/>
      <c r="F52" s="555"/>
      <c r="G52" s="555"/>
      <c r="H52" s="555"/>
    </row>
    <row r="53" spans="1:10" x14ac:dyDescent="0.25">
      <c r="A53" s="575" t="s">
        <v>16</v>
      </c>
      <c r="B53" s="575"/>
      <c r="C53" s="575"/>
      <c r="D53" s="575"/>
      <c r="E53" s="575"/>
      <c r="F53" s="575"/>
      <c r="G53" s="575"/>
      <c r="H53" s="575"/>
    </row>
    <row r="54" spans="1:10" ht="29.25" customHeight="1" x14ac:dyDescent="0.25">
      <c r="A54" s="575" t="s">
        <v>17</v>
      </c>
      <c r="B54" s="575"/>
      <c r="C54" s="575"/>
      <c r="D54" s="575"/>
      <c r="E54" s="575"/>
      <c r="F54" s="575"/>
      <c r="G54" s="575"/>
      <c r="H54" s="575"/>
    </row>
    <row r="56" spans="1:10" x14ac:dyDescent="0.25">
      <c r="A56" s="555" t="s">
        <v>281</v>
      </c>
      <c r="B56" s="555"/>
      <c r="C56" s="555"/>
      <c r="D56" s="555"/>
      <c r="E56" s="555"/>
      <c r="F56" s="555"/>
      <c r="G56" s="555"/>
      <c r="H56" s="555"/>
    </row>
    <row r="57" spans="1:10" ht="46.5" customHeight="1" x14ac:dyDescent="0.25">
      <c r="A57" s="571" t="s">
        <v>298</v>
      </c>
      <c r="B57" s="571"/>
      <c r="C57" s="571"/>
      <c r="D57" s="571"/>
      <c r="E57" s="571"/>
      <c r="F57" s="571"/>
      <c r="G57" s="571"/>
      <c r="H57" s="571"/>
      <c r="I57" s="147"/>
      <c r="J57" s="147"/>
    </row>
    <row r="58" spans="1:10" x14ac:dyDescent="0.25">
      <c r="A58" s="147"/>
      <c r="B58" s="147"/>
      <c r="C58" s="147"/>
      <c r="D58" s="147"/>
      <c r="E58" s="147"/>
      <c r="F58" s="147"/>
      <c r="G58" s="147"/>
      <c r="H58" s="147"/>
      <c r="I58" s="147"/>
      <c r="J58" s="147"/>
    </row>
    <row r="59" spans="1:10" x14ac:dyDescent="0.25">
      <c r="A59" s="555" t="s">
        <v>10</v>
      </c>
      <c r="B59" s="555"/>
      <c r="C59" s="555"/>
      <c r="D59" s="555"/>
      <c r="E59" s="555"/>
      <c r="F59" s="555"/>
      <c r="G59" s="555"/>
      <c r="H59" s="555"/>
    </row>
    <row r="60" spans="1:10" ht="17.399999999999999" customHeight="1" x14ac:dyDescent="0.25">
      <c r="A60" s="577" t="s">
        <v>27</v>
      </c>
      <c r="B60" s="577"/>
      <c r="C60" s="577"/>
      <c r="D60" s="577"/>
      <c r="E60" s="577"/>
      <c r="F60" s="577"/>
      <c r="G60" s="577"/>
      <c r="H60" s="577"/>
    </row>
    <row r="62" spans="1:10" ht="48" customHeight="1" x14ac:dyDescent="0.25">
      <c r="A62" s="575" t="s">
        <v>11</v>
      </c>
      <c r="B62" s="575"/>
      <c r="C62" s="575"/>
      <c r="D62" s="575"/>
      <c r="E62" s="575"/>
      <c r="F62" s="575"/>
      <c r="G62" s="575"/>
      <c r="H62" s="575"/>
    </row>
    <row r="63" spans="1:10" ht="19.95" customHeight="1" x14ac:dyDescent="0.25"/>
    <row r="64" spans="1:10" ht="28.2" customHeight="1" x14ac:dyDescent="0.25">
      <c r="A64" s="18" t="s">
        <v>12</v>
      </c>
    </row>
    <row r="67" spans="1:1" ht="15" x14ac:dyDescent="0.25">
      <c r="A67" s="46" t="s">
        <v>669</v>
      </c>
    </row>
    <row r="68" spans="1:1" ht="26.25" customHeight="1" x14ac:dyDescent="0.25">
      <c r="A68" s="363" t="s">
        <v>637</v>
      </c>
    </row>
  </sheetData>
  <mergeCells count="24">
    <mergeCell ref="A41:H41"/>
    <mergeCell ref="A1:H1"/>
    <mergeCell ref="A4:H4"/>
    <mergeCell ref="A8:H8"/>
    <mergeCell ref="A10:H10"/>
    <mergeCell ref="D19:E19"/>
    <mergeCell ref="F19:G19"/>
    <mergeCell ref="A60:H60"/>
    <mergeCell ref="A62:H62"/>
    <mergeCell ref="A52:H52"/>
    <mergeCell ref="A53:H53"/>
    <mergeCell ref="A54:H54"/>
    <mergeCell ref="A56:H56"/>
    <mergeCell ref="A57:H57"/>
    <mergeCell ref="A59:H59"/>
    <mergeCell ref="A48:H48"/>
    <mergeCell ref="A49:E49"/>
    <mergeCell ref="A50:G50"/>
    <mergeCell ref="A51:E51"/>
    <mergeCell ref="A43:H43"/>
    <mergeCell ref="A44:H44"/>
    <mergeCell ref="A45:H45"/>
    <mergeCell ref="A46:H46"/>
    <mergeCell ref="A47:H47"/>
  </mergeCells>
  <phoneticPr fontId="130" type="noConversion"/>
  <pageMargins left="0.70866141732283472" right="0.70866141732283472" top="0.94488188976377963" bottom="0.59055118110236227" header="0.31496062992125984" footer="0.31496062992125984"/>
  <pageSetup paperSize="9" scale="98" orientation="portrait" r:id="rId1"/>
  <headerFooter>
    <oddHeader>&amp;CSIA "AADSO"   
 Gada pārskats par 2018.gadu</oddHeader>
    <oddFooter>&amp;C&amp;P</oddFoot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26"/>
  <sheetViews>
    <sheetView view="pageBreakPreview" zoomScaleSheetLayoutView="100" workbookViewId="0">
      <selection activeCell="H35" sqref="H35"/>
    </sheetView>
  </sheetViews>
  <sheetFormatPr defaultRowHeight="13.2" x14ac:dyDescent="0.25"/>
  <cols>
    <col min="1" max="1" width="10.109375" customWidth="1"/>
    <col min="2" max="2" width="5.88671875" customWidth="1"/>
    <col min="3" max="3" width="6" customWidth="1"/>
    <col min="4" max="4" width="12.6640625" customWidth="1"/>
    <col min="5" max="5" width="10.109375" customWidth="1"/>
    <col min="6" max="6" width="12.109375" customWidth="1"/>
    <col min="7" max="7" width="10.33203125" customWidth="1"/>
    <col min="8" max="8" width="6.88671875" customWidth="1"/>
    <col min="9" max="9" width="10.44140625" customWidth="1"/>
  </cols>
  <sheetData>
    <row r="1" spans="1:9" ht="17.399999999999999" x14ac:dyDescent="0.3">
      <c r="A1" s="408" t="s">
        <v>114</v>
      </c>
      <c r="B1" s="408"/>
      <c r="C1" s="408"/>
      <c r="D1" s="408"/>
      <c r="E1" s="408"/>
      <c r="F1" s="408"/>
      <c r="G1" s="408"/>
      <c r="H1" s="408"/>
    </row>
    <row r="2" spans="1:9" ht="15.6" x14ac:dyDescent="0.3">
      <c r="E2" s="6"/>
      <c r="F2" s="6"/>
    </row>
    <row r="3" spans="1:9" x14ac:dyDescent="0.25">
      <c r="H3" s="2" t="s">
        <v>115</v>
      </c>
    </row>
    <row r="4" spans="1:9" x14ac:dyDescent="0.25">
      <c r="H4" s="2"/>
    </row>
    <row r="5" spans="1:9" x14ac:dyDescent="0.25">
      <c r="A5" s="7"/>
      <c r="H5" s="8"/>
    </row>
    <row r="6" spans="1:9" x14ac:dyDescent="0.25">
      <c r="H6" s="8"/>
    </row>
    <row r="7" spans="1:9" x14ac:dyDescent="0.25">
      <c r="A7" s="7"/>
      <c r="B7" s="7"/>
      <c r="C7" s="7"/>
      <c r="D7" s="7"/>
      <c r="E7" s="7"/>
      <c r="F7" s="7"/>
      <c r="G7" s="7"/>
      <c r="H7" s="8"/>
      <c r="I7" s="7"/>
    </row>
    <row r="8" spans="1:9" x14ac:dyDescent="0.25">
      <c r="A8" s="181" t="s">
        <v>101</v>
      </c>
      <c r="H8" s="8">
        <v>3</v>
      </c>
      <c r="I8" s="7"/>
    </row>
    <row r="9" spans="1:9" x14ac:dyDescent="0.25">
      <c r="A9" s="7"/>
      <c r="B9" s="7"/>
      <c r="C9" s="7"/>
      <c r="D9" s="7"/>
      <c r="E9" s="7"/>
      <c r="F9" s="7"/>
      <c r="G9" s="7"/>
      <c r="H9" s="8"/>
      <c r="I9" s="7"/>
    </row>
    <row r="10" spans="1:9" x14ac:dyDescent="0.25">
      <c r="A10" s="9" t="s">
        <v>116</v>
      </c>
      <c r="B10" s="7"/>
      <c r="C10" s="7"/>
      <c r="D10" s="7"/>
      <c r="E10" s="7"/>
      <c r="F10" s="7"/>
      <c r="G10" s="7"/>
      <c r="H10" s="8"/>
      <c r="I10" s="7"/>
    </row>
    <row r="11" spans="1:9" x14ac:dyDescent="0.25">
      <c r="A11" s="7"/>
      <c r="B11" s="7"/>
      <c r="C11" s="7"/>
      <c r="D11" s="7"/>
      <c r="E11" s="7"/>
      <c r="F11" s="7"/>
      <c r="G11" s="7"/>
      <c r="H11" s="8"/>
      <c r="I11" s="7"/>
    </row>
    <row r="12" spans="1:9" x14ac:dyDescent="0.25">
      <c r="A12" s="7" t="s">
        <v>117</v>
      </c>
      <c r="B12" s="7" t="s">
        <v>118</v>
      </c>
      <c r="C12" s="7"/>
      <c r="D12" s="7"/>
      <c r="E12" s="7"/>
      <c r="F12" s="7"/>
      <c r="G12" s="7"/>
      <c r="H12" s="8">
        <v>4</v>
      </c>
      <c r="I12" s="7"/>
    </row>
    <row r="13" spans="1:9" x14ac:dyDescent="0.25">
      <c r="A13" s="7"/>
      <c r="B13" s="7"/>
      <c r="C13" s="7"/>
      <c r="D13" s="7"/>
      <c r="E13" s="7"/>
      <c r="F13" s="7"/>
      <c r="G13" s="7"/>
      <c r="H13" s="8"/>
      <c r="I13" s="7"/>
    </row>
    <row r="14" spans="1:9" x14ac:dyDescent="0.25">
      <c r="A14" s="7"/>
      <c r="B14" s="7" t="s">
        <v>119</v>
      </c>
      <c r="C14" s="7"/>
      <c r="D14" s="7"/>
      <c r="E14" s="7"/>
      <c r="F14" s="7"/>
      <c r="G14" s="7"/>
      <c r="H14" s="2">
        <v>5</v>
      </c>
      <c r="I14" s="7"/>
    </row>
    <row r="15" spans="1:9" x14ac:dyDescent="0.25">
      <c r="A15" s="7"/>
      <c r="B15" s="7"/>
      <c r="C15" s="7"/>
      <c r="D15" s="7"/>
      <c r="E15" s="7"/>
      <c r="F15" s="7"/>
      <c r="G15" s="7"/>
      <c r="H15" s="2"/>
      <c r="I15" s="7"/>
    </row>
    <row r="16" spans="1:9" x14ac:dyDescent="0.25">
      <c r="A16" s="7" t="s">
        <v>110</v>
      </c>
      <c r="B16" s="7"/>
      <c r="C16" s="7"/>
      <c r="D16" s="7"/>
      <c r="E16" s="7"/>
      <c r="F16" s="7"/>
      <c r="G16" s="7"/>
      <c r="H16" s="2">
        <v>6</v>
      </c>
      <c r="I16" s="7"/>
    </row>
    <row r="17" spans="1:9" x14ac:dyDescent="0.25">
      <c r="A17" s="7"/>
      <c r="B17" s="7"/>
      <c r="C17" s="7"/>
      <c r="D17" s="7"/>
      <c r="E17" s="7"/>
      <c r="F17" s="7"/>
      <c r="G17" s="7"/>
      <c r="H17" s="2"/>
      <c r="I17" s="7"/>
    </row>
    <row r="18" spans="1:9" hidden="1" x14ac:dyDescent="0.25">
      <c r="A18" s="7" t="s">
        <v>120</v>
      </c>
      <c r="B18" s="7"/>
      <c r="C18" s="7"/>
      <c r="D18" s="7"/>
      <c r="E18" s="7"/>
      <c r="F18" s="7"/>
      <c r="G18" s="7"/>
      <c r="H18" s="2">
        <v>8</v>
      </c>
      <c r="I18" s="7"/>
    </row>
    <row r="19" spans="1:9" hidden="1" x14ac:dyDescent="0.25">
      <c r="A19" s="7"/>
      <c r="B19" s="7"/>
      <c r="C19" s="7"/>
      <c r="D19" s="7"/>
      <c r="E19" s="7"/>
      <c r="F19" s="7"/>
      <c r="G19" s="7"/>
      <c r="H19" s="2"/>
      <c r="I19" s="7"/>
    </row>
    <row r="20" spans="1:9" hidden="1" x14ac:dyDescent="0.25">
      <c r="A20" s="7" t="s">
        <v>121</v>
      </c>
      <c r="B20" s="7"/>
      <c r="C20" s="7"/>
      <c r="D20" s="7"/>
      <c r="E20" s="7"/>
      <c r="F20" s="7"/>
      <c r="G20" s="7"/>
      <c r="H20" s="2">
        <v>9</v>
      </c>
      <c r="I20" s="7"/>
    </row>
    <row r="21" spans="1:9" hidden="1" x14ac:dyDescent="0.25">
      <c r="A21" s="7"/>
      <c r="B21" s="7"/>
      <c r="C21" s="7"/>
      <c r="D21" s="7"/>
      <c r="E21" s="7"/>
      <c r="F21" s="7"/>
      <c r="G21" s="7"/>
      <c r="H21" s="2"/>
      <c r="I21" s="7"/>
    </row>
    <row r="22" spans="1:9" x14ac:dyDescent="0.25">
      <c r="A22" s="7" t="s">
        <v>122</v>
      </c>
      <c r="B22" s="7"/>
      <c r="C22" s="7"/>
      <c r="D22" s="7"/>
      <c r="E22" s="7"/>
      <c r="F22" s="7"/>
      <c r="G22" s="7"/>
      <c r="H22" s="2"/>
      <c r="I22" s="7"/>
    </row>
    <row r="23" spans="1:9" x14ac:dyDescent="0.25">
      <c r="A23" s="7"/>
      <c r="B23" s="7"/>
      <c r="C23" s="7"/>
      <c r="D23" s="7"/>
      <c r="E23" s="7"/>
      <c r="F23" s="7"/>
      <c r="G23" s="7"/>
      <c r="H23" s="2"/>
      <c r="I23" s="7"/>
    </row>
    <row r="24" spans="1:9" x14ac:dyDescent="0.25">
      <c r="A24" s="7"/>
      <c r="B24" s="7" t="s">
        <v>123</v>
      </c>
      <c r="C24" s="7"/>
      <c r="D24" s="7"/>
      <c r="E24" s="7"/>
      <c r="F24" s="7"/>
      <c r="G24" s="7"/>
      <c r="H24" s="2">
        <v>7</v>
      </c>
      <c r="I24" s="7"/>
    </row>
    <row r="25" spans="1:9" x14ac:dyDescent="0.25">
      <c r="A25" s="7"/>
      <c r="B25" s="7"/>
      <c r="C25" s="7"/>
      <c r="D25" s="7"/>
      <c r="E25" s="7"/>
      <c r="F25" s="7"/>
      <c r="G25" s="7"/>
      <c r="H25" s="2"/>
      <c r="I25" s="7"/>
    </row>
    <row r="26" spans="1:9" x14ac:dyDescent="0.25">
      <c r="B26" s="7" t="s">
        <v>408</v>
      </c>
      <c r="G26" s="7"/>
      <c r="H26" s="2">
        <v>11</v>
      </c>
    </row>
    <row r="27" spans="1:9" x14ac:dyDescent="0.25">
      <c r="B27" s="7"/>
      <c r="G27" s="7"/>
      <c r="H27" s="2"/>
    </row>
    <row r="28" spans="1:9" x14ac:dyDescent="0.25">
      <c r="B28" s="62" t="s">
        <v>409</v>
      </c>
      <c r="G28" s="7"/>
      <c r="H28" s="2">
        <v>15</v>
      </c>
    </row>
    <row r="29" spans="1:9" x14ac:dyDescent="0.25">
      <c r="G29" s="7"/>
      <c r="H29" s="2"/>
    </row>
    <row r="30" spans="1:9" x14ac:dyDescent="0.25">
      <c r="B30" s="7" t="s">
        <v>125</v>
      </c>
      <c r="G30" s="7"/>
      <c r="H30" s="2">
        <v>17</v>
      </c>
    </row>
    <row r="31" spans="1:9" x14ac:dyDescent="0.25">
      <c r="B31" s="7"/>
      <c r="G31" s="7"/>
      <c r="H31" s="2"/>
    </row>
    <row r="32" spans="1:9" x14ac:dyDescent="0.25">
      <c r="A32" s="62" t="s">
        <v>111</v>
      </c>
      <c r="G32" s="7"/>
      <c r="H32" s="2">
        <v>19</v>
      </c>
    </row>
    <row r="33" spans="1:8" x14ac:dyDescent="0.25">
      <c r="G33" s="7"/>
      <c r="H33" s="2"/>
    </row>
    <row r="34" spans="1:8" x14ac:dyDescent="0.25">
      <c r="A34" s="181" t="s">
        <v>100</v>
      </c>
      <c r="G34" s="7"/>
      <c r="H34" s="2">
        <v>21</v>
      </c>
    </row>
    <row r="35" spans="1:8" x14ac:dyDescent="0.25">
      <c r="A35" s="9"/>
      <c r="H35" s="12"/>
    </row>
    <row r="63" spans="9:9" ht="14.4" x14ac:dyDescent="0.3">
      <c r="I63" s="19"/>
    </row>
    <row r="64" spans="9:9" ht="14.4" x14ac:dyDescent="0.3">
      <c r="I64" s="19"/>
    </row>
    <row r="65" spans="9:9" ht="14.4" x14ac:dyDescent="0.3">
      <c r="I65" s="19"/>
    </row>
    <row r="66" spans="9:9" ht="14.4" x14ac:dyDescent="0.3">
      <c r="I66" s="19"/>
    </row>
    <row r="67" spans="9:9" ht="14.4" x14ac:dyDescent="0.3">
      <c r="I67" s="19"/>
    </row>
    <row r="68" spans="9:9" ht="14.4" x14ac:dyDescent="0.3">
      <c r="I68" s="19"/>
    </row>
    <row r="69" spans="9:9" ht="14.4" x14ac:dyDescent="0.3">
      <c r="I69" s="19"/>
    </row>
    <row r="70" spans="9:9" ht="14.4" x14ac:dyDescent="0.3">
      <c r="I70" s="19"/>
    </row>
    <row r="71" spans="9:9" ht="14.4" x14ac:dyDescent="0.3">
      <c r="I71" s="19"/>
    </row>
    <row r="72" spans="9:9" ht="14.4" x14ac:dyDescent="0.3">
      <c r="I72" s="19"/>
    </row>
    <row r="73" spans="9:9" ht="14.4" x14ac:dyDescent="0.3">
      <c r="I73" s="19"/>
    </row>
    <row r="74" spans="9:9" ht="14.4" x14ac:dyDescent="0.3">
      <c r="I74" s="19"/>
    </row>
    <row r="75" spans="9:9" ht="14.4" x14ac:dyDescent="0.3">
      <c r="I75" s="19"/>
    </row>
    <row r="76" spans="9:9" ht="14.4" x14ac:dyDescent="0.3">
      <c r="I76" s="19"/>
    </row>
    <row r="77" spans="9:9" ht="14.4" x14ac:dyDescent="0.3">
      <c r="I77" s="19"/>
    </row>
    <row r="78" spans="9:9" ht="14.4" x14ac:dyDescent="0.3">
      <c r="I78" s="19"/>
    </row>
    <row r="79" spans="9:9" ht="14.4" x14ac:dyDescent="0.3">
      <c r="I79" s="19"/>
    </row>
    <row r="80" spans="9:9" ht="14.4" x14ac:dyDescent="0.3">
      <c r="I80" s="19"/>
    </row>
    <row r="81" spans="9:9" ht="14.4" x14ac:dyDescent="0.3">
      <c r="I81" s="19"/>
    </row>
    <row r="82" spans="9:9" ht="14.4" hidden="1" x14ac:dyDescent="0.3">
      <c r="I82" s="19"/>
    </row>
    <row r="83" spans="9:9" ht="14.4" x14ac:dyDescent="0.3">
      <c r="I83" s="19"/>
    </row>
    <row r="84" spans="9:9" ht="14.4" x14ac:dyDescent="0.3">
      <c r="I84" s="19"/>
    </row>
    <row r="85" spans="9:9" ht="14.4" x14ac:dyDescent="0.3">
      <c r="I85" s="19"/>
    </row>
    <row r="86" spans="9:9" ht="14.4" x14ac:dyDescent="0.3">
      <c r="I86" s="19"/>
    </row>
    <row r="87" spans="9:9" ht="14.4" hidden="1" x14ac:dyDescent="0.3">
      <c r="I87" s="19"/>
    </row>
    <row r="88" spans="9:9" ht="14.4" hidden="1" x14ac:dyDescent="0.3">
      <c r="I88" s="19"/>
    </row>
    <row r="89" spans="9:9" ht="14.4" x14ac:dyDescent="0.3">
      <c r="I89" s="19"/>
    </row>
    <row r="90" spans="9:9" ht="14.4" x14ac:dyDescent="0.3">
      <c r="I90" s="19"/>
    </row>
    <row r="91" spans="9:9" ht="14.4" x14ac:dyDescent="0.3">
      <c r="I91" s="19"/>
    </row>
    <row r="92" spans="9:9" ht="14.4" x14ac:dyDescent="0.3">
      <c r="I92" s="19"/>
    </row>
    <row r="93" spans="9:9" ht="14.4" x14ac:dyDescent="0.3">
      <c r="I93" s="19"/>
    </row>
    <row r="94" spans="9:9" ht="14.4" x14ac:dyDescent="0.3">
      <c r="I94" s="19"/>
    </row>
    <row r="95" spans="9:9" ht="14.4" hidden="1" x14ac:dyDescent="0.3">
      <c r="I95" s="19"/>
    </row>
    <row r="96" spans="9:9" ht="14.4" x14ac:dyDescent="0.3">
      <c r="I96" s="19"/>
    </row>
    <row r="97" spans="9:9" ht="14.4" x14ac:dyDescent="0.3">
      <c r="I97" s="19"/>
    </row>
    <row r="99" spans="9:9" ht="14.4" x14ac:dyDescent="0.3">
      <c r="I99" s="19"/>
    </row>
    <row r="100" spans="9:9" ht="14.4" x14ac:dyDescent="0.3">
      <c r="I100" s="19"/>
    </row>
    <row r="101" spans="9:9" ht="14.4" x14ac:dyDescent="0.3">
      <c r="I101" s="19"/>
    </row>
    <row r="102" spans="9:9" x14ac:dyDescent="0.25">
      <c r="I102" s="22"/>
    </row>
    <row r="128" ht="15" customHeight="1" x14ac:dyDescent="0.25"/>
    <row r="143" ht="12.75" customHeight="1" x14ac:dyDescent="0.25"/>
    <row r="144" ht="11.25" customHeight="1" x14ac:dyDescent="0.25"/>
    <row r="145" ht="11.25" customHeight="1" x14ac:dyDescent="0.25"/>
    <row r="147" ht="11.25" customHeight="1" x14ac:dyDescent="0.25"/>
    <row r="170" spans="7:10" ht="15.75" customHeight="1" x14ac:dyDescent="0.3">
      <c r="J170" s="23"/>
    </row>
    <row r="171" spans="7:10" ht="15.75" customHeight="1" x14ac:dyDescent="0.3">
      <c r="J171" s="23"/>
    </row>
    <row r="172" spans="7:10" x14ac:dyDescent="0.25">
      <c r="J172" s="9"/>
    </row>
    <row r="175" spans="7:10" x14ac:dyDescent="0.25">
      <c r="G175" s="24"/>
      <c r="H175" s="25"/>
      <c r="I175" s="25"/>
    </row>
    <row r="176" spans="7:10" x14ac:dyDescent="0.25">
      <c r="G176" s="26"/>
      <c r="H176" s="25"/>
      <c r="I176" s="25"/>
    </row>
    <row r="177" spans="1:9" x14ac:dyDescent="0.25">
      <c r="A177" s="27"/>
      <c r="B177" s="27"/>
      <c r="C177" s="27"/>
      <c r="D177" s="27"/>
      <c r="E177" s="27"/>
      <c r="F177" s="27"/>
      <c r="G177" s="28"/>
      <c r="H177" s="30"/>
      <c r="I177" s="30"/>
    </row>
    <row r="178" spans="1:9" x14ac:dyDescent="0.25">
      <c r="A178" s="27"/>
      <c r="B178" s="27"/>
      <c r="C178" s="27"/>
      <c r="D178" s="27"/>
      <c r="E178" s="27"/>
      <c r="F178" s="27"/>
      <c r="G178" s="28"/>
      <c r="H178" s="30"/>
      <c r="I178" s="30"/>
    </row>
    <row r="179" spans="1:9" x14ac:dyDescent="0.25">
      <c r="A179" s="31"/>
      <c r="B179" s="31"/>
      <c r="C179" s="31"/>
      <c r="D179" s="31"/>
      <c r="E179" s="31"/>
      <c r="F179" s="31"/>
      <c r="G179" s="28"/>
      <c r="H179" s="33"/>
      <c r="I179" s="32"/>
    </row>
    <row r="180" spans="1:9" x14ac:dyDescent="0.25">
      <c r="A180" s="27"/>
      <c r="B180" s="27"/>
      <c r="C180" s="27"/>
      <c r="D180" s="27"/>
      <c r="E180" s="27"/>
      <c r="F180" s="27"/>
      <c r="G180" s="28"/>
      <c r="H180" s="30"/>
      <c r="I180" s="30"/>
    </row>
    <row r="181" spans="1:9" x14ac:dyDescent="0.25">
      <c r="A181" s="27"/>
      <c r="B181" s="27"/>
      <c r="C181" s="27"/>
      <c r="D181" s="27"/>
      <c r="E181" s="27"/>
      <c r="F181" s="27"/>
      <c r="G181" s="28"/>
      <c r="H181" s="30"/>
      <c r="I181" s="30"/>
    </row>
    <row r="182" spans="1:9" x14ac:dyDescent="0.25">
      <c r="A182" s="27"/>
      <c r="B182" s="27"/>
      <c r="C182" s="27"/>
      <c r="D182" s="27"/>
      <c r="E182" s="27"/>
      <c r="F182" s="27"/>
      <c r="G182" s="34"/>
      <c r="H182" s="35"/>
      <c r="I182" s="29"/>
    </row>
    <row r="183" spans="1:9" x14ac:dyDescent="0.25">
      <c r="A183" s="27"/>
      <c r="B183" s="27"/>
      <c r="C183" s="27"/>
      <c r="D183" s="27"/>
      <c r="E183" s="27"/>
      <c r="F183" s="27"/>
      <c r="G183" s="34"/>
      <c r="H183" s="35"/>
      <c r="I183" s="29"/>
    </row>
    <row r="184" spans="1:9" x14ac:dyDescent="0.25">
      <c r="A184" s="27"/>
      <c r="B184" s="27"/>
      <c r="C184" s="27"/>
      <c r="D184" s="27"/>
      <c r="E184" s="27"/>
      <c r="F184" s="27"/>
      <c r="G184" s="34"/>
      <c r="H184" s="35"/>
      <c r="I184" s="29"/>
    </row>
    <row r="185" spans="1:9" x14ac:dyDescent="0.25">
      <c r="A185" s="27"/>
      <c r="B185" s="27"/>
      <c r="C185" s="27"/>
      <c r="D185" s="27"/>
      <c r="E185" s="27"/>
      <c r="F185" s="27"/>
      <c r="G185" s="34"/>
      <c r="H185" s="35"/>
      <c r="I185" s="29"/>
    </row>
    <row r="186" spans="1:9" x14ac:dyDescent="0.25">
      <c r="A186" s="36"/>
      <c r="B186" s="37"/>
      <c r="C186" s="37"/>
      <c r="D186" s="37"/>
      <c r="E186" s="37"/>
      <c r="F186" s="37"/>
      <c r="G186" s="34"/>
      <c r="H186" s="38"/>
      <c r="I186" s="30"/>
    </row>
    <row r="187" spans="1:9" x14ac:dyDescent="0.25">
      <c r="A187" s="36"/>
      <c r="B187" s="37"/>
      <c r="C187" s="37"/>
      <c r="D187" s="37"/>
      <c r="E187" s="37"/>
      <c r="F187" s="37"/>
      <c r="G187" s="34"/>
      <c r="H187" s="38"/>
      <c r="I187" s="30"/>
    </row>
    <row r="188" spans="1:9" x14ac:dyDescent="0.25">
      <c r="A188" s="36"/>
      <c r="B188" s="37"/>
      <c r="C188" s="37"/>
      <c r="D188" s="37"/>
      <c r="E188" s="37"/>
      <c r="F188" s="37"/>
      <c r="G188" s="34"/>
      <c r="H188" s="38"/>
      <c r="I188" s="30"/>
    </row>
    <row r="189" spans="1:9" x14ac:dyDescent="0.25">
      <c r="A189" s="31"/>
      <c r="B189" s="31"/>
      <c r="C189" s="31"/>
      <c r="D189" s="31"/>
      <c r="E189" s="31"/>
      <c r="F189" s="31"/>
      <c r="G189" s="28"/>
      <c r="H189" s="32"/>
      <c r="I189" s="32"/>
    </row>
    <row r="190" spans="1:9" x14ac:dyDescent="0.25">
      <c r="A190" s="27"/>
      <c r="B190" s="27"/>
      <c r="C190" s="31"/>
      <c r="D190" s="31"/>
      <c r="E190" s="31"/>
      <c r="F190" s="31"/>
      <c r="G190" s="28"/>
      <c r="H190" s="32"/>
      <c r="I190" s="32"/>
    </row>
    <row r="191" spans="1:9" x14ac:dyDescent="0.25">
      <c r="A191" s="27"/>
      <c r="B191" s="27"/>
      <c r="C191" s="31"/>
      <c r="D191" s="31"/>
      <c r="E191" s="31"/>
      <c r="F191" s="31"/>
      <c r="G191" s="28"/>
      <c r="H191" s="32"/>
      <c r="I191" s="32"/>
    </row>
    <row r="192" spans="1:9" x14ac:dyDescent="0.25">
      <c r="A192" s="31"/>
      <c r="B192" s="31"/>
      <c r="C192" s="31"/>
      <c r="D192" s="31"/>
      <c r="E192" s="31"/>
      <c r="F192" s="31"/>
      <c r="G192" s="28"/>
      <c r="H192" s="32"/>
      <c r="I192" s="32"/>
    </row>
    <row r="193" spans="1:9" x14ac:dyDescent="0.25">
      <c r="A193" s="27"/>
      <c r="B193" s="27"/>
      <c r="C193" s="27"/>
      <c r="D193" s="27"/>
      <c r="E193" s="27"/>
      <c r="F193" s="27"/>
      <c r="G193" s="28"/>
      <c r="H193" s="35"/>
      <c r="I193" s="29"/>
    </row>
    <row r="194" spans="1:9" x14ac:dyDescent="0.25">
      <c r="A194" s="27"/>
      <c r="B194" s="27"/>
      <c r="C194" s="27"/>
      <c r="D194" s="27"/>
      <c r="E194" s="27"/>
      <c r="F194" s="27"/>
      <c r="G194" s="28"/>
      <c r="H194" s="35"/>
      <c r="I194" s="29"/>
    </row>
    <row r="195" spans="1:9" x14ac:dyDescent="0.25">
      <c r="A195" s="27"/>
      <c r="B195" s="27"/>
      <c r="C195" s="27"/>
      <c r="D195" s="27"/>
      <c r="E195" s="27"/>
      <c r="F195" s="27"/>
      <c r="G195" s="28"/>
      <c r="H195" s="35"/>
      <c r="I195" s="29"/>
    </row>
    <row r="196" spans="1:9" x14ac:dyDescent="0.25">
      <c r="A196" s="31"/>
      <c r="B196" s="31"/>
      <c r="C196" s="31"/>
      <c r="D196" s="31"/>
      <c r="E196" s="31"/>
      <c r="F196" s="31"/>
      <c r="G196" s="28"/>
      <c r="H196" s="39"/>
      <c r="I196" s="39"/>
    </row>
    <row r="197" spans="1:9" x14ac:dyDescent="0.25">
      <c r="G197" s="21"/>
    </row>
    <row r="198" spans="1:9" x14ac:dyDescent="0.25">
      <c r="A198" s="40"/>
      <c r="B198" s="12"/>
      <c r="C198" s="12"/>
      <c r="D198" s="12"/>
      <c r="E198" s="12"/>
      <c r="F198" s="12"/>
      <c r="G198" s="12"/>
      <c r="H198" s="12"/>
      <c r="I198" s="12"/>
    </row>
    <row r="199" spans="1:9" x14ac:dyDescent="0.25">
      <c r="A199" s="40"/>
    </row>
    <row r="201" spans="1:9" x14ac:dyDescent="0.25">
      <c r="A201" s="31"/>
    </row>
    <row r="205" spans="1:9" x14ac:dyDescent="0.25">
      <c r="C205" s="41"/>
      <c r="D205" s="41"/>
      <c r="E205" s="41"/>
    </row>
    <row r="222" spans="10:11" x14ac:dyDescent="0.25">
      <c r="J222" s="42"/>
      <c r="K222" s="42"/>
    </row>
    <row r="226" spans="1:9" ht="15.6" x14ac:dyDescent="0.3">
      <c r="C226" s="23"/>
      <c r="D226" s="43"/>
      <c r="E226" s="43"/>
      <c r="F226" s="43"/>
      <c r="G226" s="43"/>
    </row>
    <row r="228" spans="1:9" ht="15" customHeight="1" x14ac:dyDescent="0.3">
      <c r="A228" s="44"/>
      <c r="B228" s="44"/>
      <c r="C228" s="44"/>
      <c r="D228" s="44"/>
      <c r="E228" s="44"/>
      <c r="F228" s="44"/>
      <c r="G228" s="45"/>
      <c r="H228" s="24"/>
      <c r="I228" s="24"/>
    </row>
    <row r="229" spans="1:9" ht="12.75" customHeight="1" x14ac:dyDescent="0.3">
      <c r="A229" s="44"/>
      <c r="B229" s="44"/>
      <c r="C229" s="44"/>
      <c r="D229" s="44"/>
      <c r="E229" s="44"/>
      <c r="F229" s="44"/>
      <c r="G229" s="45"/>
      <c r="H229" s="14"/>
      <c r="I229" s="14"/>
    </row>
    <row r="230" spans="1:9" x14ac:dyDescent="0.25">
      <c r="G230" s="26"/>
      <c r="H230" s="24"/>
      <c r="I230" s="24"/>
    </row>
    <row r="339" ht="15" customHeight="1" x14ac:dyDescent="0.25"/>
    <row r="340" ht="12.75" customHeight="1" x14ac:dyDescent="0.25"/>
    <row r="447" ht="15.75" customHeight="1" x14ac:dyDescent="0.25"/>
    <row r="448" ht="12.75" customHeight="1" x14ac:dyDescent="0.25"/>
    <row r="832" ht="22.5" customHeight="1" x14ac:dyDescent="0.25"/>
    <row r="860" ht="13.5" customHeight="1" x14ac:dyDescent="0.25"/>
    <row r="898" ht="13.5" customHeight="1" x14ac:dyDescent="0.25"/>
    <row r="1048" ht="12" customHeight="1" x14ac:dyDescent="0.25"/>
    <row r="1049" ht="12" customHeight="1" x14ac:dyDescent="0.25"/>
    <row r="1050" ht="12" customHeight="1" x14ac:dyDescent="0.25"/>
    <row r="1051" ht="12" customHeight="1" x14ac:dyDescent="0.25"/>
    <row r="1052" ht="12" customHeight="1" x14ac:dyDescent="0.25"/>
    <row r="1053" ht="12" customHeight="1" x14ac:dyDescent="0.25"/>
    <row r="1054" ht="12" customHeight="1" x14ac:dyDescent="0.25"/>
    <row r="1055" ht="12" customHeight="1" x14ac:dyDescent="0.25"/>
    <row r="1056" ht="12" customHeight="1" x14ac:dyDescent="0.25"/>
    <row r="1057" ht="12" customHeight="1" x14ac:dyDescent="0.25"/>
    <row r="1058" ht="12" customHeight="1" x14ac:dyDescent="0.25"/>
    <row r="1059" ht="12" customHeight="1" x14ac:dyDescent="0.25"/>
    <row r="1060" ht="12" customHeight="1" x14ac:dyDescent="0.25"/>
    <row r="1061" ht="12" customHeight="1" x14ac:dyDescent="0.25"/>
    <row r="1227" ht="40.5" customHeight="1" x14ac:dyDescent="0.25"/>
    <row r="1270" ht="26.25" customHeight="1" x14ac:dyDescent="0.25"/>
    <row r="1271" ht="40.5" customHeight="1" x14ac:dyDescent="0.25"/>
    <row r="1272" ht="25.5" customHeight="1" x14ac:dyDescent="0.25"/>
    <row r="1324" ht="24" customHeight="1" x14ac:dyDescent="0.25"/>
    <row r="1325" ht="22.5" customHeight="1" x14ac:dyDescent="0.25"/>
    <row r="1326" ht="13.5" customHeight="1" x14ac:dyDescent="0.25"/>
  </sheetData>
  <mergeCells count="1">
    <mergeCell ref="A1:H1"/>
  </mergeCells>
  <phoneticPr fontId="0" type="noConversion"/>
  <pageMargins left="0.74803149606299213" right="0.74803149606299213" top="0.98425196850393704" bottom="0.98425196850393704" header="0.51181102362204722" footer="0.51181102362204722"/>
  <pageSetup paperSize="9" firstPageNumber="14" orientation="portrait" verticalDpi="300" r:id="rId1"/>
  <headerFooter alignWithMargins="0">
    <oddFooter>&amp;C&amp;P</oddFooter>
  </headerFooter>
  <rowBreaks count="3" manualBreakCount="3">
    <brk id="58" max="16383" man="1"/>
    <brk id="110" max="16383" man="1"/>
    <brk id="17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view="pageBreakPreview" topLeftCell="A16" zoomScaleNormal="100" zoomScaleSheetLayoutView="100" workbookViewId="0">
      <selection activeCell="G35" sqref="G35"/>
    </sheetView>
  </sheetViews>
  <sheetFormatPr defaultRowHeight="13.2" x14ac:dyDescent="0.25"/>
  <cols>
    <col min="3" max="3" width="16.33203125" customWidth="1"/>
    <col min="4" max="4" width="13.6640625" customWidth="1"/>
    <col min="5" max="5" width="11.109375" customWidth="1"/>
    <col min="6" max="6" width="7" customWidth="1"/>
    <col min="7" max="7" width="11.109375" customWidth="1"/>
    <col min="8" max="8" width="12.6640625" customWidth="1"/>
  </cols>
  <sheetData>
    <row r="1" spans="1:9" ht="17.399999999999999" x14ac:dyDescent="0.3">
      <c r="D1" s="13"/>
      <c r="E1" s="13"/>
      <c r="F1" s="13"/>
      <c r="G1" s="14"/>
    </row>
    <row r="2" spans="1:9" ht="17.399999999999999" x14ac:dyDescent="0.3">
      <c r="D2" s="13"/>
      <c r="E2" s="13"/>
      <c r="F2" s="13"/>
      <c r="G2" s="14"/>
    </row>
    <row r="3" spans="1:9" ht="17.399999999999999" customHeight="1" x14ac:dyDescent="0.4">
      <c r="A3" s="414" t="str">
        <f>saturs!A8</f>
        <v>Informācija par sabiedrību</v>
      </c>
      <c r="B3" s="414"/>
      <c r="C3" s="414"/>
      <c r="D3" s="414"/>
      <c r="E3" s="414"/>
      <c r="F3" s="414"/>
      <c r="G3" s="414"/>
      <c r="H3" s="414"/>
    </row>
    <row r="4" spans="1:9" ht="17.399999999999999" x14ac:dyDescent="0.3">
      <c r="D4" s="13"/>
      <c r="E4" s="13"/>
      <c r="F4" s="13"/>
      <c r="G4" s="14"/>
    </row>
    <row r="6" spans="1:9" ht="13.8" x14ac:dyDescent="0.25">
      <c r="A6" s="15" t="s">
        <v>277</v>
      </c>
      <c r="B6" s="16"/>
      <c r="C6" s="16"/>
      <c r="D6" s="412" t="s">
        <v>102</v>
      </c>
      <c r="E6" s="412"/>
      <c r="F6" s="412"/>
      <c r="G6" s="412"/>
      <c r="H6" s="412"/>
    </row>
    <row r="7" spans="1:9" ht="13.8" x14ac:dyDescent="0.25">
      <c r="A7" s="15"/>
      <c r="B7" s="16"/>
      <c r="C7" s="16"/>
      <c r="D7" s="412" t="s">
        <v>73</v>
      </c>
      <c r="E7" s="412"/>
      <c r="F7" s="412"/>
      <c r="G7" s="412"/>
      <c r="H7" s="412"/>
    </row>
    <row r="8" spans="1:9" ht="13.8" x14ac:dyDescent="0.25">
      <c r="A8" s="15" t="s">
        <v>126</v>
      </c>
      <c r="B8" s="16"/>
      <c r="C8" s="16"/>
      <c r="D8" s="145" t="s">
        <v>276</v>
      </c>
      <c r="E8" s="18"/>
      <c r="F8" s="18"/>
      <c r="G8" s="18"/>
    </row>
    <row r="9" spans="1:9" ht="13.8" x14ac:dyDescent="0.25">
      <c r="A9" s="15"/>
      <c r="B9" s="16"/>
      <c r="C9" s="16"/>
      <c r="D9" s="18"/>
      <c r="E9" s="18"/>
      <c r="F9" s="18"/>
      <c r="G9" s="18"/>
    </row>
    <row r="10" spans="1:9" ht="13.8" x14ac:dyDescent="0.25">
      <c r="A10" s="15" t="s">
        <v>127</v>
      </c>
      <c r="B10" s="7"/>
      <c r="C10" s="7"/>
      <c r="D10" s="146">
        <v>41503029988</v>
      </c>
      <c r="E10" s="18" t="s">
        <v>367</v>
      </c>
      <c r="F10" s="18"/>
      <c r="G10" s="18"/>
    </row>
    <row r="11" spans="1:9" ht="13.8" x14ac:dyDescent="0.25">
      <c r="A11" s="15"/>
      <c r="B11" s="16"/>
      <c r="C11" s="16"/>
      <c r="D11" s="18"/>
      <c r="E11" s="18"/>
      <c r="F11" s="18"/>
      <c r="G11" s="18"/>
    </row>
    <row r="12" spans="1:9" ht="13.8" x14ac:dyDescent="0.25">
      <c r="A12" s="15" t="s">
        <v>128</v>
      </c>
      <c r="B12" s="16"/>
      <c r="C12" s="16"/>
      <c r="D12" s="18" t="s">
        <v>282</v>
      </c>
      <c r="E12" s="18"/>
      <c r="F12" s="18"/>
    </row>
    <row r="13" spans="1:9" ht="13.8" x14ac:dyDescent="0.25">
      <c r="A13" s="15"/>
      <c r="B13" s="16"/>
      <c r="C13" s="16"/>
      <c r="D13" s="18"/>
      <c r="E13" s="18"/>
      <c r="F13" s="18"/>
      <c r="G13" s="18"/>
    </row>
    <row r="14" spans="1:9" ht="13.8" x14ac:dyDescent="0.25">
      <c r="A14" s="15" t="s">
        <v>129</v>
      </c>
      <c r="B14" s="16"/>
      <c r="C14" s="16"/>
      <c r="D14" s="412" t="str">
        <f>D12</f>
        <v>Daugavpils,Ģimnāzijas iela 28-2, LV-5401</v>
      </c>
      <c r="E14" s="412"/>
      <c r="F14" s="412"/>
      <c r="G14" s="412"/>
      <c r="H14" s="412"/>
    </row>
    <row r="15" spans="1:9" ht="13.8" x14ac:dyDescent="0.25">
      <c r="A15" s="15"/>
      <c r="B15" s="16"/>
      <c r="C15" s="16"/>
      <c r="D15" s="18"/>
      <c r="E15" s="18"/>
      <c r="F15" s="18"/>
      <c r="G15" s="18"/>
    </row>
    <row r="16" spans="1:9" ht="13.8" x14ac:dyDescent="0.25">
      <c r="A16" s="15" t="s">
        <v>279</v>
      </c>
      <c r="B16" s="16"/>
      <c r="C16" s="16"/>
      <c r="D16" s="412" t="s">
        <v>368</v>
      </c>
      <c r="E16" s="412"/>
      <c r="F16" s="412"/>
      <c r="G16" s="412"/>
      <c r="H16" s="412"/>
      <c r="I16" s="145"/>
    </row>
    <row r="17" spans="1:8" ht="27.75" customHeight="1" x14ac:dyDescent="0.25">
      <c r="A17" s="411" t="s">
        <v>278</v>
      </c>
      <c r="B17" s="411"/>
      <c r="C17" s="411"/>
      <c r="D17" s="18">
        <v>3811</v>
      </c>
      <c r="E17" s="18"/>
      <c r="F17" s="18"/>
      <c r="G17" s="18"/>
    </row>
    <row r="18" spans="1:8" ht="14.25" customHeight="1" x14ac:dyDescent="0.25">
      <c r="A18" s="15"/>
      <c r="B18" s="16"/>
      <c r="C18" s="16"/>
      <c r="D18" s="18"/>
      <c r="E18" s="18"/>
      <c r="F18" s="18"/>
      <c r="G18" s="18"/>
    </row>
    <row r="19" spans="1:8" ht="16.95" customHeight="1" x14ac:dyDescent="0.25">
      <c r="A19" s="15" t="s">
        <v>130</v>
      </c>
      <c r="B19" s="16"/>
      <c r="C19" s="16"/>
      <c r="D19" s="18" t="s">
        <v>385</v>
      </c>
      <c r="E19" s="18"/>
      <c r="F19" s="18"/>
      <c r="G19" s="18"/>
    </row>
    <row r="20" spans="1:8" ht="16.2" customHeight="1" x14ac:dyDescent="0.25">
      <c r="A20" s="15" t="s">
        <v>131</v>
      </c>
      <c r="B20" s="16"/>
      <c r="C20" s="16"/>
      <c r="D20" s="18" t="s">
        <v>386</v>
      </c>
      <c r="E20" s="18"/>
      <c r="F20" s="18"/>
      <c r="G20" s="18"/>
    </row>
    <row r="21" spans="1:8" ht="16.2" customHeight="1" x14ac:dyDescent="0.25">
      <c r="A21" s="15"/>
      <c r="B21" s="16"/>
      <c r="C21" s="16"/>
      <c r="D21" s="18"/>
      <c r="E21" s="18"/>
      <c r="F21" s="18"/>
      <c r="G21" s="18"/>
    </row>
    <row r="22" spans="1:8" ht="16.95" customHeight="1" x14ac:dyDescent="0.25">
      <c r="A22" s="15" t="s">
        <v>132</v>
      </c>
      <c r="B22" s="16"/>
      <c r="C22" s="16"/>
      <c r="D22" s="413" t="s">
        <v>395</v>
      </c>
      <c r="E22" s="413"/>
      <c r="F22" s="413"/>
      <c r="G22" s="413"/>
      <c r="H22" s="194">
        <v>0.51270000000000004</v>
      </c>
    </row>
    <row r="23" spans="1:8" ht="29.25" customHeight="1" x14ac:dyDescent="0.25">
      <c r="A23" s="15"/>
      <c r="B23" s="16"/>
      <c r="C23" s="16"/>
      <c r="D23" s="413" t="s">
        <v>396</v>
      </c>
      <c r="E23" s="413"/>
      <c r="F23" s="413"/>
      <c r="G23" s="413"/>
      <c r="H23" s="194">
        <v>0.151</v>
      </c>
    </row>
    <row r="24" spans="1:8" ht="15" customHeight="1" x14ac:dyDescent="0.25">
      <c r="A24" s="15"/>
      <c r="B24" s="16"/>
      <c r="C24" s="16"/>
      <c r="D24" s="413" t="s">
        <v>397</v>
      </c>
      <c r="E24" s="413"/>
      <c r="F24" s="413"/>
      <c r="G24" s="413"/>
      <c r="H24" s="194">
        <v>9.4500000000000001E-2</v>
      </c>
    </row>
    <row r="25" spans="1:8" ht="15" customHeight="1" x14ac:dyDescent="0.25">
      <c r="A25" s="15"/>
      <c r="B25" s="16"/>
      <c r="C25" s="16"/>
      <c r="D25" s="413" t="s">
        <v>398</v>
      </c>
      <c r="E25" s="413"/>
      <c r="F25" s="413"/>
      <c r="G25" s="413"/>
      <c r="H25" s="194">
        <v>5.0900000000000001E-2</v>
      </c>
    </row>
    <row r="26" spans="1:8" ht="15" customHeight="1" x14ac:dyDescent="0.25">
      <c r="A26" s="15"/>
      <c r="B26" s="16"/>
      <c r="C26" s="16"/>
      <c r="D26" s="413" t="s">
        <v>399</v>
      </c>
      <c r="E26" s="413"/>
      <c r="F26" s="413"/>
      <c r="G26" s="413"/>
      <c r="H26" s="194">
        <v>4.9099999999999998E-2</v>
      </c>
    </row>
    <row r="27" spans="1:8" ht="15" customHeight="1" x14ac:dyDescent="0.25">
      <c r="A27" s="15"/>
      <c r="B27" s="16"/>
      <c r="C27" s="16"/>
      <c r="D27" s="413" t="s">
        <v>400</v>
      </c>
      <c r="E27" s="413"/>
      <c r="F27" s="413"/>
      <c r="G27" s="413"/>
      <c r="H27" s="194">
        <v>4.9099999999999998E-2</v>
      </c>
    </row>
    <row r="28" spans="1:8" ht="29.25" customHeight="1" x14ac:dyDescent="0.25">
      <c r="A28" s="15"/>
      <c r="B28" s="16"/>
      <c r="C28" s="16"/>
      <c r="D28" s="413" t="s">
        <v>401</v>
      </c>
      <c r="E28" s="413"/>
      <c r="F28" s="413"/>
      <c r="G28" s="413"/>
      <c r="H28" s="194">
        <v>5.45E-2</v>
      </c>
    </row>
    <row r="29" spans="1:8" ht="29.25" customHeight="1" x14ac:dyDescent="0.25">
      <c r="A29" s="15"/>
      <c r="B29" s="16"/>
      <c r="C29" s="16"/>
      <c r="D29" s="413" t="s">
        <v>402</v>
      </c>
      <c r="E29" s="413"/>
      <c r="F29" s="413"/>
      <c r="G29" s="413"/>
      <c r="H29" s="194">
        <v>2.7300000000000001E-2</v>
      </c>
    </row>
    <row r="30" spans="1:8" ht="29.25" customHeight="1" x14ac:dyDescent="0.25">
      <c r="A30" s="15"/>
      <c r="B30" s="16"/>
      <c r="C30" s="16"/>
      <c r="D30" s="413" t="s">
        <v>403</v>
      </c>
      <c r="E30" s="413"/>
      <c r="F30" s="413"/>
      <c r="G30" s="413"/>
      <c r="H30" s="194">
        <v>1.09E-2</v>
      </c>
    </row>
    <row r="31" spans="1:8" ht="13.95" customHeight="1" x14ac:dyDescent="0.25">
      <c r="A31" s="15"/>
      <c r="B31" s="16"/>
      <c r="C31" s="16"/>
      <c r="D31" s="18"/>
      <c r="E31" s="18"/>
      <c r="F31" s="18"/>
      <c r="G31" s="18"/>
    </row>
    <row r="32" spans="1:8" ht="13.8" x14ac:dyDescent="0.25">
      <c r="A32" s="15" t="s">
        <v>103</v>
      </c>
      <c r="B32" s="16"/>
      <c r="C32" s="16"/>
      <c r="D32" s="18" t="s">
        <v>369</v>
      </c>
      <c r="E32" s="18"/>
      <c r="F32" s="18"/>
      <c r="G32" s="18"/>
    </row>
    <row r="33" spans="1:7" ht="13.8" x14ac:dyDescent="0.25">
      <c r="A33" s="15"/>
      <c r="B33" s="16"/>
      <c r="C33" s="16"/>
      <c r="D33" s="18"/>
      <c r="E33" s="18"/>
      <c r="F33" s="18"/>
      <c r="G33" s="18"/>
    </row>
    <row r="34" spans="1:7" ht="13.8" x14ac:dyDescent="0.25">
      <c r="A34" s="15" t="s">
        <v>133</v>
      </c>
      <c r="B34" s="16"/>
      <c r="C34" s="16"/>
      <c r="D34" s="20" t="s">
        <v>134</v>
      </c>
      <c r="E34" s="174">
        <v>43101</v>
      </c>
      <c r="F34" s="20" t="s">
        <v>135</v>
      </c>
      <c r="G34" s="174">
        <v>43465</v>
      </c>
    </row>
    <row r="35" spans="1:7" ht="13.8" x14ac:dyDescent="0.25">
      <c r="A35" s="15"/>
      <c r="B35" s="16"/>
      <c r="C35" s="16"/>
      <c r="D35" s="18"/>
      <c r="E35" s="18"/>
      <c r="F35" s="18"/>
      <c r="G35" s="18"/>
    </row>
    <row r="36" spans="1:7" ht="13.8" x14ac:dyDescent="0.25">
      <c r="A36" s="15" t="s">
        <v>136</v>
      </c>
      <c r="B36" s="16"/>
      <c r="C36" s="16"/>
      <c r="D36" s="192" t="s">
        <v>226</v>
      </c>
      <c r="E36" s="409"/>
      <c r="F36" s="409"/>
      <c r="G36" s="409"/>
    </row>
    <row r="37" spans="1:7" ht="13.8" x14ac:dyDescent="0.25">
      <c r="A37" s="15"/>
      <c r="B37" s="16"/>
      <c r="C37" s="16"/>
      <c r="D37" s="18"/>
      <c r="E37" s="18"/>
      <c r="F37" s="18"/>
      <c r="G37" s="18"/>
    </row>
    <row r="38" spans="1:7" ht="13.8" x14ac:dyDescent="0.25">
      <c r="A38" s="15" t="s">
        <v>137</v>
      </c>
      <c r="B38" s="16"/>
      <c r="C38" s="16"/>
      <c r="D38" s="18" t="s">
        <v>407</v>
      </c>
      <c r="E38" s="15"/>
      <c r="F38" s="410"/>
      <c r="G38" s="410"/>
    </row>
    <row r="39" spans="1:7" ht="13.8" x14ac:dyDescent="0.25">
      <c r="A39" s="15"/>
      <c r="B39" s="16"/>
      <c r="C39" s="16"/>
      <c r="D39" s="18"/>
      <c r="E39" s="18"/>
      <c r="F39" s="18"/>
      <c r="G39" s="18"/>
    </row>
    <row r="40" spans="1:7" ht="13.8" x14ac:dyDescent="0.25">
      <c r="A40" s="15" t="s">
        <v>138</v>
      </c>
      <c r="B40" s="16"/>
      <c r="C40" s="16"/>
      <c r="D40" s="18" t="s">
        <v>304</v>
      </c>
      <c r="E40" s="18"/>
      <c r="F40" s="18"/>
      <c r="G40" s="18"/>
    </row>
    <row r="41" spans="1:7" ht="13.8" x14ac:dyDescent="0.25">
      <c r="A41" s="15"/>
      <c r="B41" s="16"/>
      <c r="C41" s="16"/>
      <c r="D41" s="18" t="s">
        <v>161</v>
      </c>
      <c r="E41" s="18"/>
      <c r="F41" s="18"/>
      <c r="G41" s="18"/>
    </row>
    <row r="42" spans="1:7" ht="13.8" x14ac:dyDescent="0.25">
      <c r="D42" s="18" t="s">
        <v>305</v>
      </c>
    </row>
    <row r="43" spans="1:7" ht="13.8" x14ac:dyDescent="0.25">
      <c r="D43" s="18" t="s">
        <v>306</v>
      </c>
    </row>
    <row r="44" spans="1:7" ht="13.8" x14ac:dyDescent="0.25">
      <c r="D44" s="18" t="s">
        <v>307</v>
      </c>
    </row>
  </sheetData>
  <mergeCells count="17">
    <mergeCell ref="D7:H7"/>
    <mergeCell ref="A3:H3"/>
    <mergeCell ref="D6:H6"/>
    <mergeCell ref="D16:H16"/>
    <mergeCell ref="D25:G25"/>
    <mergeCell ref="E36:G36"/>
    <mergeCell ref="F38:G38"/>
    <mergeCell ref="A17:C17"/>
    <mergeCell ref="D14:H14"/>
    <mergeCell ref="D30:G30"/>
    <mergeCell ref="D24:G24"/>
    <mergeCell ref="D23:G23"/>
    <mergeCell ref="D22:G22"/>
    <mergeCell ref="D29:G29"/>
    <mergeCell ref="D28:G28"/>
    <mergeCell ref="D27:G27"/>
    <mergeCell ref="D26:G26"/>
  </mergeCells>
  <phoneticPr fontId="0" type="noConversion"/>
  <pageMargins left="0.82677165354330717" right="0.23622047244094491" top="0.74803149606299213" bottom="0.74803149606299213" header="0.31496062992125984" footer="0.31496062992125984"/>
  <pageSetup paperSize="9" firstPageNumber="14" orientation="portrait" verticalDpi="300" r:id="rId1"/>
  <headerFooter alignWithMargins="0">
    <oddHeader>&amp;CSIA "AADSO"   
 Gada pārskats par 2018.gadu</oddHead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2"/>
  <sheetViews>
    <sheetView view="pageBreakPreview" topLeftCell="A10" zoomScale="90" zoomScaleSheetLayoutView="90" workbookViewId="0">
      <selection activeCell="E40" sqref="E40"/>
    </sheetView>
  </sheetViews>
  <sheetFormatPr defaultRowHeight="15" x14ac:dyDescent="0.25"/>
  <cols>
    <col min="1" max="2" width="16.6640625" customWidth="1"/>
    <col min="3" max="3" width="22.88671875" customWidth="1"/>
    <col min="4" max="4" width="4.6640625" style="59" customWidth="1"/>
    <col min="5" max="6" width="13.6640625" style="46" customWidth="1"/>
  </cols>
  <sheetData>
    <row r="1" spans="1:7" s="1" customFormat="1" ht="15.6" x14ac:dyDescent="0.3">
      <c r="A1" s="23" t="s">
        <v>293</v>
      </c>
      <c r="B1" s="23" t="s">
        <v>639</v>
      </c>
      <c r="C1" s="23" t="s">
        <v>640</v>
      </c>
      <c r="D1" s="60"/>
      <c r="E1" s="47"/>
      <c r="F1" s="46"/>
    </row>
    <row r="2" spans="1:7" s="1" customFormat="1" x14ac:dyDescent="0.25">
      <c r="A2"/>
      <c r="B2"/>
      <c r="C2"/>
      <c r="D2" s="59"/>
      <c r="E2" s="46"/>
      <c r="F2" s="46"/>
    </row>
    <row r="3" spans="1:7" s="1" customFormat="1" ht="13.5" customHeight="1" x14ac:dyDescent="0.3">
      <c r="A3" s="415" t="s">
        <v>151</v>
      </c>
      <c r="B3" s="415"/>
      <c r="C3" s="415"/>
      <c r="D3" s="111" t="s">
        <v>141</v>
      </c>
      <c r="E3" s="114">
        <v>2018</v>
      </c>
      <c r="F3" s="114">
        <v>2017</v>
      </c>
      <c r="G3" s="50" t="s">
        <v>142</v>
      </c>
    </row>
    <row r="4" spans="1:7" s="1" customFormat="1" ht="13.8" thickBot="1" x14ac:dyDescent="0.3">
      <c r="A4" s="415"/>
      <c r="B4" s="415"/>
      <c r="C4" s="415"/>
      <c r="D4" s="111" t="s">
        <v>143</v>
      </c>
      <c r="E4" s="115" t="s">
        <v>204</v>
      </c>
      <c r="F4" s="115" t="s">
        <v>204</v>
      </c>
    </row>
    <row r="5" spans="1:7" s="1" customFormat="1" ht="13.8" thickTop="1" x14ac:dyDescent="0.25">
      <c r="A5"/>
      <c r="B5"/>
      <c r="C5"/>
      <c r="D5" s="61"/>
    </row>
    <row r="6" spans="1:7" x14ac:dyDescent="0.25">
      <c r="A6" s="416" t="s">
        <v>317</v>
      </c>
      <c r="B6" s="416"/>
      <c r="C6" s="416"/>
      <c r="D6" s="61"/>
    </row>
    <row r="7" spans="1:7" hidden="1" x14ac:dyDescent="0.25">
      <c r="A7" s="7" t="s">
        <v>248</v>
      </c>
      <c r="B7" s="112"/>
      <c r="C7" s="112"/>
      <c r="D7" s="61"/>
    </row>
    <row r="8" spans="1:7" ht="27" hidden="1" customHeight="1" x14ac:dyDescent="0.25">
      <c r="A8" s="417" t="s">
        <v>249</v>
      </c>
      <c r="B8" s="417"/>
      <c r="C8" s="417"/>
      <c r="D8" s="61"/>
      <c r="E8" s="150">
        <v>0</v>
      </c>
      <c r="F8" s="150">
        <v>0</v>
      </c>
    </row>
    <row r="9" spans="1:7" ht="15.6" hidden="1" x14ac:dyDescent="0.3">
      <c r="A9" s="112"/>
      <c r="B9" s="112"/>
      <c r="C9" s="33" t="s">
        <v>250</v>
      </c>
      <c r="D9" s="185"/>
      <c r="E9" s="151">
        <f>E8</f>
        <v>0</v>
      </c>
      <c r="F9" s="151">
        <f>F8</f>
        <v>0</v>
      </c>
    </row>
    <row r="10" spans="1:7" ht="15.6" x14ac:dyDescent="0.3">
      <c r="A10" s="112" t="s">
        <v>612</v>
      </c>
      <c r="B10" s="112"/>
      <c r="C10" s="33"/>
      <c r="D10" s="185"/>
      <c r="E10" s="58"/>
      <c r="F10" s="58"/>
    </row>
    <row r="11" spans="1:7" s="1" customFormat="1" x14ac:dyDescent="0.25">
      <c r="A11" s="343" t="s">
        <v>346</v>
      </c>
      <c r="B11" s="343"/>
      <c r="C11" s="357"/>
      <c r="D11" s="76"/>
      <c r="E11" s="66">
        <v>85</v>
      </c>
      <c r="F11" s="66">
        <v>85</v>
      </c>
    </row>
    <row r="12" spans="1:7" s="1" customFormat="1" x14ac:dyDescent="0.25">
      <c r="A12" s="343"/>
      <c r="B12" s="343"/>
      <c r="C12" s="116" t="s">
        <v>15</v>
      </c>
      <c r="D12" s="76"/>
      <c r="E12" s="66">
        <v>85</v>
      </c>
      <c r="F12" s="66">
        <v>85</v>
      </c>
    </row>
    <row r="13" spans="1:7" x14ac:dyDescent="0.25">
      <c r="A13" s="7" t="s">
        <v>611</v>
      </c>
      <c r="B13" s="7"/>
      <c r="D13" s="61"/>
    </row>
    <row r="14" spans="1:7" x14ac:dyDescent="0.25">
      <c r="A14" t="s">
        <v>292</v>
      </c>
      <c r="B14" s="7"/>
      <c r="D14" s="61"/>
    </row>
    <row r="15" spans="1:7" x14ac:dyDescent="0.25">
      <c r="A15" s="1" t="s">
        <v>283</v>
      </c>
      <c r="B15" s="1"/>
      <c r="D15" s="61"/>
      <c r="E15" s="77">
        <f>PLpiel!E35</f>
        <v>1614640</v>
      </c>
      <c r="F15" s="77">
        <f>PLpiel!E34</f>
        <v>1734295</v>
      </c>
    </row>
    <row r="16" spans="1:7" x14ac:dyDescent="0.25">
      <c r="A16" t="s">
        <v>284</v>
      </c>
      <c r="D16" s="61"/>
      <c r="E16" s="77">
        <f>PLpiel!D35</f>
        <v>0</v>
      </c>
      <c r="F16" s="77">
        <f>PLpiel!D34</f>
        <v>203616</v>
      </c>
    </row>
    <row r="17" spans="1:6" x14ac:dyDescent="0.25">
      <c r="A17" s="1" t="s">
        <v>291</v>
      </c>
      <c r="B17" s="7"/>
      <c r="D17" s="61"/>
      <c r="E17" s="77">
        <f>PLpiel!F35</f>
        <v>2325541</v>
      </c>
      <c r="F17" s="77">
        <f>PLpiel!F34</f>
        <v>2293257</v>
      </c>
    </row>
    <row r="18" spans="1:6" x14ac:dyDescent="0.25">
      <c r="A18" t="s">
        <v>290</v>
      </c>
      <c r="D18" s="63"/>
      <c r="E18" s="77">
        <f>PLpiel!G35</f>
        <v>7417</v>
      </c>
      <c r="F18" s="77">
        <f>PLpiel!G34</f>
        <v>8662</v>
      </c>
    </row>
    <row r="19" spans="1:6" hidden="1" x14ac:dyDescent="0.25">
      <c r="A19" t="s">
        <v>289</v>
      </c>
      <c r="D19" s="63"/>
      <c r="E19" s="77"/>
      <c r="F19" s="77"/>
    </row>
    <row r="20" spans="1:6" s="62" customFormat="1" ht="15.6" x14ac:dyDescent="0.3">
      <c r="A20" s="7"/>
      <c r="B20" s="7"/>
      <c r="C20" s="33" t="s">
        <v>152</v>
      </c>
      <c r="D20" s="186">
        <v>1</v>
      </c>
      <c r="E20" s="110">
        <f>SUM(E15:E18)</f>
        <v>3947598</v>
      </c>
      <c r="F20" s="110">
        <f>SUM(F15:F19)</f>
        <v>4239830</v>
      </c>
    </row>
    <row r="21" spans="1:6" hidden="1" x14ac:dyDescent="0.25">
      <c r="A21" s="1" t="s">
        <v>288</v>
      </c>
      <c r="B21" s="62"/>
      <c r="D21" s="61"/>
      <c r="E21" s="123"/>
      <c r="F21" s="123"/>
    </row>
    <row r="22" spans="1:6" hidden="1" x14ac:dyDescent="0.25">
      <c r="A22" s="1" t="s">
        <v>287</v>
      </c>
      <c r="B22" s="62"/>
      <c r="D22" s="61"/>
      <c r="E22" s="123"/>
      <c r="F22" s="123"/>
    </row>
    <row r="23" spans="1:6" s="62" customFormat="1" ht="15.6" x14ac:dyDescent="0.3">
      <c r="A23" s="7"/>
      <c r="B23" s="7"/>
      <c r="C23" s="33" t="s">
        <v>388</v>
      </c>
      <c r="D23" s="185"/>
      <c r="E23" s="110">
        <f>SUM(E15:E19)+E12</f>
        <v>3947683</v>
      </c>
      <c r="F23" s="110">
        <f>SUM(F12:F19)</f>
        <v>4239915</v>
      </c>
    </row>
    <row r="24" spans="1:6" ht="15.6" x14ac:dyDescent="0.3">
      <c r="A24" s="416" t="s">
        <v>318</v>
      </c>
      <c r="B24" s="416"/>
      <c r="C24" s="416"/>
      <c r="D24" s="61"/>
      <c r="E24" s="125"/>
      <c r="F24" s="125"/>
    </row>
    <row r="25" spans="1:6" x14ac:dyDescent="0.25">
      <c r="A25" s="7" t="s">
        <v>153</v>
      </c>
      <c r="B25" s="7"/>
      <c r="D25" s="61"/>
      <c r="E25" s="123"/>
      <c r="F25" s="123"/>
    </row>
    <row r="26" spans="1:6" x14ac:dyDescent="0.25">
      <c r="A26" s="1" t="s">
        <v>286</v>
      </c>
      <c r="B26" s="7"/>
      <c r="D26" s="61"/>
      <c r="E26" s="123">
        <v>48464</v>
      </c>
      <c r="F26" s="123">
        <v>0</v>
      </c>
    </row>
    <row r="27" spans="1:6" hidden="1" x14ac:dyDescent="0.25">
      <c r="A27" s="1" t="s">
        <v>319</v>
      </c>
      <c r="B27" s="7"/>
      <c r="D27" s="61"/>
      <c r="E27" s="123"/>
      <c r="F27" s="123"/>
    </row>
    <row r="28" spans="1:6" hidden="1" x14ac:dyDescent="0.25">
      <c r="A28" t="s">
        <v>320</v>
      </c>
      <c r="D28" s="61"/>
      <c r="E28" s="123"/>
      <c r="F28" s="123"/>
    </row>
    <row r="29" spans="1:6" x14ac:dyDescent="0.25">
      <c r="A29" t="s">
        <v>285</v>
      </c>
      <c r="D29" s="65"/>
      <c r="E29" s="123">
        <v>2503</v>
      </c>
      <c r="F29" s="123">
        <v>1350</v>
      </c>
    </row>
    <row r="30" spans="1:6" ht="15.6" x14ac:dyDescent="0.3">
      <c r="C30" s="33" t="s">
        <v>321</v>
      </c>
      <c r="D30" s="187">
        <v>2</v>
      </c>
      <c r="E30" s="110">
        <f>E26+E27+E28+E29</f>
        <v>50967</v>
      </c>
      <c r="F30" s="110">
        <f>F26+F27+F28+F29</f>
        <v>1350</v>
      </c>
    </row>
    <row r="31" spans="1:6" x14ac:dyDescent="0.25">
      <c r="A31" s="7" t="s">
        <v>267</v>
      </c>
      <c r="B31" s="7"/>
      <c r="D31" s="188"/>
      <c r="E31" s="123"/>
      <c r="F31" s="123"/>
    </row>
    <row r="32" spans="1:6" x14ac:dyDescent="0.25">
      <c r="A32" t="s">
        <v>154</v>
      </c>
      <c r="D32" s="187">
        <v>3</v>
      </c>
      <c r="E32" s="123">
        <v>357673</v>
      </c>
      <c r="F32" s="123">
        <v>300297</v>
      </c>
    </row>
    <row r="33" spans="1:6" hidden="1" x14ac:dyDescent="0.25">
      <c r="A33" t="s">
        <v>322</v>
      </c>
      <c r="D33" s="187"/>
      <c r="E33" s="123"/>
      <c r="F33" s="123"/>
    </row>
    <row r="34" spans="1:6" x14ac:dyDescent="0.25">
      <c r="A34" t="s">
        <v>155</v>
      </c>
      <c r="D34" s="187">
        <v>4</v>
      </c>
      <c r="E34" s="123">
        <v>22439</v>
      </c>
      <c r="F34" s="123">
        <v>27971</v>
      </c>
    </row>
    <row r="35" spans="1:6" hidden="1" x14ac:dyDescent="0.25">
      <c r="A35" t="s">
        <v>323</v>
      </c>
      <c r="D35" s="187">
        <v>13</v>
      </c>
      <c r="E35" s="123"/>
      <c r="F35" s="123"/>
    </row>
    <row r="36" spans="1:6" x14ac:dyDescent="0.25">
      <c r="A36" t="s">
        <v>206</v>
      </c>
      <c r="D36" s="187">
        <v>5</v>
      </c>
      <c r="E36" s="123">
        <v>28624</v>
      </c>
      <c r="F36" s="123">
        <v>22255</v>
      </c>
    </row>
    <row r="37" spans="1:6" hidden="1" x14ac:dyDescent="0.25">
      <c r="A37" s="182" t="s">
        <v>324</v>
      </c>
      <c r="D37" s="187">
        <v>18</v>
      </c>
      <c r="E37" s="123"/>
      <c r="F37" s="123"/>
    </row>
    <row r="38" spans="1:6" ht="15.6" x14ac:dyDescent="0.3">
      <c r="A38" s="7"/>
      <c r="C38" s="33" t="s">
        <v>268</v>
      </c>
      <c r="D38" s="188"/>
      <c r="E38" s="110">
        <f>SUM(E32:E37)</f>
        <v>408736</v>
      </c>
      <c r="F38" s="110">
        <f>SUM(F32:F37)</f>
        <v>350523</v>
      </c>
    </row>
    <row r="39" spans="1:6" ht="15.6" x14ac:dyDescent="0.3">
      <c r="A39" s="7" t="s">
        <v>325</v>
      </c>
      <c r="B39" s="7"/>
      <c r="C39" s="7"/>
      <c r="D39" s="185">
        <v>6</v>
      </c>
      <c r="E39" s="110">
        <v>1391150</v>
      </c>
      <c r="F39" s="110">
        <v>1428583</v>
      </c>
    </row>
    <row r="40" spans="1:6" ht="16.2" thickBot="1" x14ac:dyDescent="0.35">
      <c r="B40" s="7"/>
      <c r="C40" s="33" t="s">
        <v>326</v>
      </c>
      <c r="D40" s="61"/>
      <c r="E40" s="124">
        <f>E39+E30+E38</f>
        <v>1850853</v>
      </c>
      <c r="F40" s="124">
        <f>F39+F30+F38</f>
        <v>1780456</v>
      </c>
    </row>
    <row r="41" spans="1:6" ht="16.8" thickTop="1" thickBot="1" x14ac:dyDescent="0.35">
      <c r="B41" s="7"/>
      <c r="C41" s="113" t="s">
        <v>269</v>
      </c>
      <c r="D41" s="61"/>
      <c r="E41" s="126">
        <f>E40+E23+E9</f>
        <v>5798536</v>
      </c>
      <c r="F41" s="126">
        <f>F40+F23+F9</f>
        <v>6020371</v>
      </c>
    </row>
    <row r="42" spans="1:6" ht="16.2" thickTop="1" x14ac:dyDescent="0.3">
      <c r="B42" s="7"/>
      <c r="C42" s="113"/>
      <c r="D42" s="61"/>
      <c r="E42" s="195"/>
      <c r="F42" s="195"/>
    </row>
    <row r="43" spans="1:6" x14ac:dyDescent="0.25">
      <c r="A43" s="96" t="s">
        <v>297</v>
      </c>
      <c r="D43" s="61"/>
      <c r="E43" s="64"/>
      <c r="F43" s="64"/>
    </row>
    <row r="44" spans="1:6" x14ac:dyDescent="0.25">
      <c r="D44" s="61"/>
      <c r="E44" s="66"/>
    </row>
    <row r="45" spans="1:6" x14ac:dyDescent="0.25">
      <c r="D45" s="61"/>
      <c r="E45" s="66"/>
    </row>
    <row r="46" spans="1:6" x14ac:dyDescent="0.25">
      <c r="C46" s="7"/>
      <c r="D46" s="61"/>
      <c r="E46" s="66"/>
    </row>
    <row r="47" spans="1:6" x14ac:dyDescent="0.25">
      <c r="D47" s="61"/>
      <c r="E47" s="66"/>
    </row>
    <row r="48" spans="1:6" x14ac:dyDescent="0.25">
      <c r="D48" s="61"/>
      <c r="E48" s="66"/>
    </row>
    <row r="49" spans="1:6" x14ac:dyDescent="0.25">
      <c r="D49" s="61"/>
      <c r="E49" s="66"/>
    </row>
    <row r="50" spans="1:6" x14ac:dyDescent="0.25">
      <c r="D50" s="61"/>
      <c r="E50" s="66"/>
    </row>
    <row r="51" spans="1:6" x14ac:dyDescent="0.25">
      <c r="D51" s="61"/>
      <c r="E51" s="66"/>
    </row>
    <row r="52" spans="1:6" x14ac:dyDescent="0.25">
      <c r="C52" s="7"/>
      <c r="D52" s="61"/>
      <c r="E52" s="66"/>
    </row>
    <row r="53" spans="1:6" x14ac:dyDescent="0.25">
      <c r="D53" s="61"/>
      <c r="E53" s="66"/>
    </row>
    <row r="54" spans="1:6" x14ac:dyDescent="0.25">
      <c r="D54" s="61"/>
      <c r="E54" s="67"/>
      <c r="F54" s="66"/>
    </row>
    <row r="55" spans="1:6" x14ac:dyDescent="0.25">
      <c r="D55" s="61"/>
      <c r="E55" s="66"/>
    </row>
    <row r="56" spans="1:6" ht="15.6" x14ac:dyDescent="0.3">
      <c r="A56" s="7"/>
      <c r="B56" s="7"/>
      <c r="C56" s="7"/>
      <c r="D56" s="61"/>
      <c r="E56" s="58"/>
      <c r="F56" s="58"/>
    </row>
    <row r="57" spans="1:6" x14ac:dyDescent="0.25">
      <c r="D57" s="61"/>
      <c r="E57" s="66"/>
    </row>
    <row r="58" spans="1:6" x14ac:dyDescent="0.25">
      <c r="A58" s="7"/>
      <c r="D58" s="61"/>
      <c r="E58" s="66"/>
    </row>
    <row r="59" spans="1:6" x14ac:dyDescent="0.25">
      <c r="D59" s="61"/>
      <c r="E59" s="66"/>
    </row>
    <row r="60" spans="1:6" x14ac:dyDescent="0.25">
      <c r="D60" s="61"/>
      <c r="E60" s="66"/>
    </row>
    <row r="61" spans="1:6" x14ac:dyDescent="0.25">
      <c r="D61" s="61"/>
      <c r="E61" s="66"/>
    </row>
    <row r="62" spans="1:6" x14ac:dyDescent="0.25">
      <c r="A62" s="7"/>
      <c r="D62" s="61"/>
      <c r="E62" s="66"/>
    </row>
    <row r="63" spans="1:6" x14ac:dyDescent="0.25">
      <c r="A63" s="7"/>
      <c r="D63" s="61"/>
      <c r="E63" s="66"/>
    </row>
    <row r="64" spans="1:6" x14ac:dyDescent="0.25">
      <c r="A64" s="7"/>
      <c r="D64" s="61"/>
      <c r="E64" s="66"/>
    </row>
    <row r="65" spans="1:5" x14ac:dyDescent="0.25">
      <c r="A65" s="7"/>
      <c r="B65" s="7"/>
      <c r="D65" s="61"/>
      <c r="E65" s="66"/>
    </row>
    <row r="66" spans="1:5" x14ac:dyDescent="0.25">
      <c r="D66" s="61"/>
      <c r="E66" s="66"/>
    </row>
    <row r="67" spans="1:5" x14ac:dyDescent="0.25">
      <c r="D67" s="61"/>
      <c r="E67" s="66"/>
    </row>
    <row r="68" spans="1:5" x14ac:dyDescent="0.25">
      <c r="D68" s="61"/>
      <c r="E68" s="66"/>
    </row>
    <row r="69" spans="1:5" x14ac:dyDescent="0.25">
      <c r="D69" s="61"/>
      <c r="E69" s="66"/>
    </row>
    <row r="70" spans="1:5" x14ac:dyDescent="0.25">
      <c r="D70" s="61"/>
      <c r="E70" s="66"/>
    </row>
    <row r="71" spans="1:5" x14ac:dyDescent="0.25">
      <c r="D71" s="61"/>
      <c r="E71" s="66"/>
    </row>
    <row r="72" spans="1:5" x14ac:dyDescent="0.25">
      <c r="D72" s="61"/>
      <c r="E72" s="66"/>
    </row>
    <row r="73" spans="1:5" x14ac:dyDescent="0.25">
      <c r="D73" s="61"/>
      <c r="E73" s="66"/>
    </row>
    <row r="74" spans="1:5" x14ac:dyDescent="0.25">
      <c r="D74" s="61"/>
      <c r="E74" s="66"/>
    </row>
    <row r="75" spans="1:5" x14ac:dyDescent="0.25">
      <c r="D75" s="61"/>
      <c r="E75" s="66"/>
    </row>
    <row r="76" spans="1:5" x14ac:dyDescent="0.25">
      <c r="D76" s="61"/>
      <c r="E76" s="66"/>
    </row>
    <row r="77" spans="1:5" x14ac:dyDescent="0.25">
      <c r="D77" s="61"/>
      <c r="E77" s="66"/>
    </row>
    <row r="78" spans="1:5" x14ac:dyDescent="0.25">
      <c r="D78" s="61"/>
      <c r="E78" s="66"/>
    </row>
    <row r="79" spans="1:5" x14ac:dyDescent="0.25">
      <c r="D79" s="61"/>
      <c r="E79" s="66"/>
    </row>
    <row r="80" spans="1:5" x14ac:dyDescent="0.25">
      <c r="D80" s="61"/>
      <c r="E80" s="66"/>
    </row>
    <row r="81" spans="1:6" ht="15.6" x14ac:dyDescent="0.3">
      <c r="A81" s="7"/>
      <c r="B81" s="7"/>
      <c r="C81" s="7"/>
      <c r="D81" s="61"/>
      <c r="E81" s="58"/>
      <c r="F81" s="68"/>
    </row>
    <row r="82" spans="1:6" x14ac:dyDescent="0.25">
      <c r="D82" s="61"/>
      <c r="E82" s="66"/>
    </row>
    <row r="83" spans="1:6" x14ac:dyDescent="0.25">
      <c r="A83" s="7"/>
      <c r="B83" s="7"/>
      <c r="D83" s="61"/>
      <c r="E83" s="66"/>
    </row>
    <row r="84" spans="1:6" x14ac:dyDescent="0.25">
      <c r="D84" s="61"/>
      <c r="E84" s="66"/>
      <c r="F84" s="66"/>
    </row>
    <row r="85" spans="1:6" x14ac:dyDescent="0.25">
      <c r="D85" s="61"/>
      <c r="E85" s="66"/>
      <c r="F85" s="66"/>
    </row>
    <row r="86" spans="1:6" x14ac:dyDescent="0.25">
      <c r="D86" s="61"/>
      <c r="E86" s="66"/>
      <c r="F86" s="66"/>
    </row>
    <row r="87" spans="1:6" x14ac:dyDescent="0.25">
      <c r="D87" s="61"/>
      <c r="E87" s="69"/>
      <c r="F87" s="66"/>
    </row>
    <row r="88" spans="1:6" x14ac:dyDescent="0.25">
      <c r="D88" s="61"/>
      <c r="E88" s="69"/>
      <c r="F88" s="66"/>
    </row>
    <row r="89" spans="1:6" x14ac:dyDescent="0.25">
      <c r="D89" s="61"/>
      <c r="E89" s="69"/>
      <c r="F89" s="66"/>
    </row>
    <row r="90" spans="1:6" x14ac:dyDescent="0.25">
      <c r="D90" s="61"/>
      <c r="E90" s="69"/>
      <c r="F90" s="66"/>
    </row>
    <row r="91" spans="1:6" x14ac:dyDescent="0.25">
      <c r="D91" s="61"/>
      <c r="E91" s="69"/>
      <c r="F91" s="66"/>
    </row>
    <row r="92" spans="1:6" x14ac:dyDescent="0.25">
      <c r="D92" s="61"/>
      <c r="E92" s="66"/>
      <c r="F92" s="66"/>
    </row>
    <row r="93" spans="1:6" x14ac:dyDescent="0.25">
      <c r="D93" s="61"/>
      <c r="E93" s="66"/>
      <c r="F93" s="66"/>
    </row>
    <row r="94" spans="1:6" x14ac:dyDescent="0.25">
      <c r="D94" s="61"/>
      <c r="E94" s="66"/>
      <c r="F94" s="66"/>
    </row>
    <row r="95" spans="1:6" x14ac:dyDescent="0.25">
      <c r="D95" s="61"/>
      <c r="E95" s="66"/>
      <c r="F95" s="66"/>
    </row>
    <row r="96" spans="1:6" x14ac:dyDescent="0.25">
      <c r="D96" s="61"/>
      <c r="E96" s="66"/>
      <c r="F96" s="66"/>
    </row>
    <row r="97" spans="1:6" x14ac:dyDescent="0.25">
      <c r="D97" s="61"/>
      <c r="E97" s="66"/>
      <c r="F97" s="66"/>
    </row>
    <row r="98" spans="1:6" x14ac:dyDescent="0.25">
      <c r="D98" s="61"/>
      <c r="E98" s="66"/>
      <c r="F98" s="66"/>
    </row>
    <row r="99" spans="1:6" ht="15.6" x14ac:dyDescent="0.3">
      <c r="A99" s="7"/>
      <c r="B99" s="7"/>
      <c r="C99" s="7"/>
      <c r="D99" s="61"/>
      <c r="E99" s="58"/>
      <c r="F99" s="58"/>
    </row>
    <row r="100" spans="1:6" x14ac:dyDescent="0.25">
      <c r="D100" s="61"/>
      <c r="E100" s="66"/>
      <c r="F100" s="66"/>
    </row>
    <row r="101" spans="1:6" ht="15.6" x14ac:dyDescent="0.3">
      <c r="A101" s="7"/>
      <c r="D101" s="61"/>
      <c r="E101" s="58"/>
      <c r="F101" s="58"/>
    </row>
    <row r="102" spans="1:6" x14ac:dyDescent="0.25">
      <c r="D102" s="61"/>
      <c r="E102" s="66"/>
      <c r="F102" s="66"/>
    </row>
    <row r="103" spans="1:6" ht="15.6" x14ac:dyDescent="0.3">
      <c r="A103" s="7"/>
      <c r="B103" s="7"/>
      <c r="C103" s="7"/>
      <c r="D103" s="61"/>
      <c r="E103" s="57"/>
      <c r="F103" s="57"/>
    </row>
    <row r="104" spans="1:6" x14ac:dyDescent="0.25">
      <c r="D104" s="61"/>
      <c r="E104" s="66"/>
      <c r="F104" s="66"/>
    </row>
    <row r="105" spans="1:6" x14ac:dyDescent="0.25">
      <c r="A105" s="70"/>
      <c r="D105" s="61"/>
      <c r="E105" s="66"/>
      <c r="F105" s="66"/>
    </row>
    <row r="106" spans="1:6" x14ac:dyDescent="0.25">
      <c r="A106" s="7"/>
      <c r="E106" s="66"/>
      <c r="F106" s="66"/>
    </row>
    <row r="107" spans="1:6" x14ac:dyDescent="0.25">
      <c r="E107" s="66"/>
      <c r="F107" s="66"/>
    </row>
    <row r="108" spans="1:6" x14ac:dyDescent="0.25">
      <c r="E108" s="66"/>
      <c r="F108" s="66"/>
    </row>
    <row r="109" spans="1:6" x14ac:dyDescent="0.25">
      <c r="B109" s="14"/>
      <c r="E109" s="66"/>
      <c r="F109" s="66"/>
    </row>
    <row r="110" spans="1:6" x14ac:dyDescent="0.25">
      <c r="C110" s="14"/>
      <c r="E110" s="66"/>
      <c r="F110" s="66"/>
    </row>
    <row r="111" spans="1:6" x14ac:dyDescent="0.25">
      <c r="E111" s="66"/>
      <c r="F111" s="66"/>
    </row>
    <row r="112" spans="1:6" x14ac:dyDescent="0.25">
      <c r="E112" s="66"/>
      <c r="F112" s="66"/>
    </row>
  </sheetData>
  <mergeCells count="4">
    <mergeCell ref="A3:C4"/>
    <mergeCell ref="A6:C6"/>
    <mergeCell ref="A24:C24"/>
    <mergeCell ref="A8:C8"/>
  </mergeCells>
  <phoneticPr fontId="0" type="noConversion"/>
  <hyperlinks>
    <hyperlink ref="G3" location="G!P.pielikumi.A1" display="Uz pielikumu" xr:uid="{00000000-0004-0000-0300-000000000000}"/>
  </hyperlink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2018.gadu</oddHeader>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44"/>
  <sheetViews>
    <sheetView view="pageBreakPreview" topLeftCell="A10" zoomScaleSheetLayoutView="100" workbookViewId="0">
      <selection activeCell="E34" sqref="E34"/>
    </sheetView>
  </sheetViews>
  <sheetFormatPr defaultRowHeight="15" x14ac:dyDescent="0.25"/>
  <cols>
    <col min="1" max="2" width="16.6640625" style="1" customWidth="1"/>
    <col min="3" max="3" width="19.6640625" style="1" customWidth="1"/>
    <col min="4" max="4" width="6.6640625" style="71" customWidth="1"/>
    <col min="5" max="5" width="13.88671875" style="46" customWidth="1"/>
    <col min="6" max="6" width="14.109375" style="46" customWidth="1"/>
    <col min="7" max="7" width="9.109375" style="72" customWidth="1"/>
  </cols>
  <sheetData>
    <row r="1" spans="1:7" s="1" customFormat="1" ht="15.6" x14ac:dyDescent="0.3">
      <c r="A1" s="23" t="s">
        <v>293</v>
      </c>
      <c r="B1" s="23" t="s">
        <v>639</v>
      </c>
      <c r="C1" s="23" t="s">
        <v>640</v>
      </c>
      <c r="D1" s="107"/>
      <c r="E1" s="107"/>
      <c r="F1" s="46"/>
      <c r="G1" s="72"/>
    </row>
    <row r="2" spans="1:7" s="1" customFormat="1" x14ac:dyDescent="0.25">
      <c r="D2" s="73"/>
      <c r="E2" s="46"/>
      <c r="F2" s="46"/>
      <c r="G2" s="72"/>
    </row>
    <row r="3" spans="1:7" s="1" customFormat="1" x14ac:dyDescent="0.25">
      <c r="D3" s="59"/>
      <c r="E3" s="46"/>
      <c r="F3" s="46"/>
      <c r="G3" s="72"/>
    </row>
    <row r="4" spans="1:7" s="7" customFormat="1" ht="13.5" customHeight="1" x14ac:dyDescent="0.3">
      <c r="A4" s="415" t="s">
        <v>156</v>
      </c>
      <c r="B4" s="415"/>
      <c r="C4" s="415"/>
      <c r="D4" s="111" t="str">
        <f>aktivs!D3</f>
        <v>Piezīmes</v>
      </c>
      <c r="E4" s="114">
        <v>2018</v>
      </c>
      <c r="F4" s="114">
        <v>2017</v>
      </c>
      <c r="G4" s="74" t="s">
        <v>142</v>
      </c>
    </row>
    <row r="5" spans="1:7" s="7" customFormat="1" ht="13.8" thickBot="1" x14ac:dyDescent="0.3">
      <c r="A5" s="415"/>
      <c r="B5" s="415"/>
      <c r="C5" s="415"/>
      <c r="D5" s="111" t="str">
        <f>aktivs!D4</f>
        <v>numurs</v>
      </c>
      <c r="E5" s="115" t="s">
        <v>204</v>
      </c>
      <c r="F5" s="115" t="s">
        <v>204</v>
      </c>
      <c r="G5" s="75"/>
    </row>
    <row r="6" spans="1:7" s="7" customFormat="1" ht="13.8" thickTop="1" x14ac:dyDescent="0.25">
      <c r="A6" s="418"/>
      <c r="B6" s="418"/>
      <c r="C6" s="418"/>
      <c r="D6" s="61"/>
      <c r="G6" s="75"/>
    </row>
    <row r="7" spans="1:7" ht="13.5" customHeight="1" x14ac:dyDescent="0.25">
      <c r="A7" s="62" t="s">
        <v>327</v>
      </c>
      <c r="D7" s="73"/>
    </row>
    <row r="8" spans="1:7" ht="14.25" customHeight="1" x14ac:dyDescent="0.25">
      <c r="A8" s="1" t="s">
        <v>157</v>
      </c>
      <c r="D8" s="76"/>
      <c r="E8" s="77">
        <v>473000</v>
      </c>
      <c r="F8" s="77">
        <v>473000</v>
      </c>
    </row>
    <row r="9" spans="1:7" hidden="1" x14ac:dyDescent="0.25">
      <c r="A9" s="1" t="s">
        <v>361</v>
      </c>
      <c r="D9" s="78"/>
      <c r="E9" s="77"/>
      <c r="F9" s="77"/>
    </row>
    <row r="10" spans="1:7" x14ac:dyDescent="0.25">
      <c r="A10" s="419" t="s">
        <v>158</v>
      </c>
      <c r="B10" s="420"/>
      <c r="C10" s="62"/>
      <c r="D10" s="78"/>
      <c r="E10" s="77"/>
      <c r="F10" s="77"/>
    </row>
    <row r="11" spans="1:7" hidden="1" x14ac:dyDescent="0.25">
      <c r="A11" s="1" t="s">
        <v>363</v>
      </c>
      <c r="D11" s="78"/>
      <c r="E11" s="77"/>
      <c r="F11" s="77"/>
    </row>
    <row r="12" spans="1:7" x14ac:dyDescent="0.25">
      <c r="A12" s="1" t="s">
        <v>246</v>
      </c>
      <c r="D12" s="78"/>
      <c r="E12" s="77">
        <v>0</v>
      </c>
      <c r="F12" s="77">
        <v>0</v>
      </c>
    </row>
    <row r="13" spans="1:7" x14ac:dyDescent="0.25">
      <c r="A13" s="1" t="s">
        <v>294</v>
      </c>
      <c r="D13" s="78"/>
      <c r="E13" s="117">
        <f>F13+F14-22653</f>
        <v>584909</v>
      </c>
      <c r="F13" s="117">
        <v>562256</v>
      </c>
    </row>
    <row r="14" spans="1:7" x14ac:dyDescent="0.25">
      <c r="A14" s="1" t="s">
        <v>150</v>
      </c>
      <c r="D14" s="78"/>
      <c r="E14" s="117">
        <f>'P vai Z aprekins'!G24</f>
        <v>531029</v>
      </c>
      <c r="F14" s="117">
        <f>'P vai Z aprekins'!H24</f>
        <v>45306</v>
      </c>
    </row>
    <row r="15" spans="1:7" ht="16.5" customHeight="1" thickBot="1" x14ac:dyDescent="0.35">
      <c r="A15" s="62"/>
      <c r="B15" s="62"/>
      <c r="C15" s="183" t="s">
        <v>328</v>
      </c>
      <c r="D15" s="185">
        <v>7</v>
      </c>
      <c r="E15" s="120">
        <f>SUM(E8:E14)</f>
        <v>1588938</v>
      </c>
      <c r="F15" s="120">
        <f>SUM(F8:F14)</f>
        <v>1080562</v>
      </c>
    </row>
    <row r="16" spans="1:7" ht="13.5" hidden="1" customHeight="1" thickTop="1" x14ac:dyDescent="0.3">
      <c r="A16" s="62" t="s">
        <v>218</v>
      </c>
      <c r="B16" s="62"/>
      <c r="C16" s="62"/>
      <c r="D16" s="185"/>
      <c r="E16" s="121"/>
      <c r="F16" s="121"/>
    </row>
    <row r="17" spans="1:256" ht="14.25" hidden="1" customHeight="1" x14ac:dyDescent="0.25">
      <c r="A17" s="1" t="s">
        <v>159</v>
      </c>
      <c r="D17" s="185">
        <v>8</v>
      </c>
      <c r="E17" s="77">
        <v>0</v>
      </c>
      <c r="F17" s="77">
        <v>0</v>
      </c>
    </row>
    <row r="18" spans="1:256" ht="0.75" hidden="1" customHeight="1" x14ac:dyDescent="0.25">
      <c r="A18" s="1" t="s">
        <v>381</v>
      </c>
      <c r="D18" s="1"/>
      <c r="E18" s="77"/>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15.75" hidden="1" customHeight="1" thickBot="1" x14ac:dyDescent="0.35">
      <c r="A19" s="62"/>
      <c r="C19" s="116" t="s">
        <v>329</v>
      </c>
      <c r="D19" s="78"/>
      <c r="E19" s="120">
        <f>SUM(E17:E18)</f>
        <v>0</v>
      </c>
      <c r="F19" s="120">
        <f>F17</f>
        <v>0</v>
      </c>
    </row>
    <row r="20" spans="1:256" ht="15.6" thickTop="1" x14ac:dyDescent="0.25">
      <c r="A20" s="62" t="s">
        <v>330</v>
      </c>
      <c r="D20" s="78"/>
      <c r="E20" s="77"/>
      <c r="F20" s="77"/>
    </row>
    <row r="21" spans="1:256" x14ac:dyDescent="0.25">
      <c r="A21" s="62" t="s">
        <v>331</v>
      </c>
      <c r="B21" s="62"/>
      <c r="D21" s="78"/>
      <c r="E21" s="77"/>
      <c r="F21" s="77"/>
    </row>
    <row r="22" spans="1:256" hidden="1" x14ac:dyDescent="0.25">
      <c r="A22" s="1" t="s">
        <v>335</v>
      </c>
      <c r="D22" s="185">
        <v>22</v>
      </c>
      <c r="E22" s="77"/>
      <c r="F22" s="77"/>
    </row>
    <row r="23" spans="1:256" hidden="1" x14ac:dyDescent="0.25">
      <c r="A23" s="1" t="s">
        <v>332</v>
      </c>
      <c r="D23" s="185">
        <v>23</v>
      </c>
      <c r="E23" s="77"/>
      <c r="F23" s="77"/>
    </row>
    <row r="24" spans="1:256" hidden="1" x14ac:dyDescent="0.25">
      <c r="A24" s="1" t="s">
        <v>333</v>
      </c>
      <c r="D24" s="185">
        <v>24</v>
      </c>
      <c r="E24" s="77"/>
      <c r="F24" s="77"/>
    </row>
    <row r="25" spans="1:256" x14ac:dyDescent="0.25">
      <c r="A25" s="1" t="s">
        <v>295</v>
      </c>
      <c r="D25" s="185">
        <v>8</v>
      </c>
      <c r="E25" s="77">
        <v>3261574</v>
      </c>
      <c r="F25" s="77">
        <v>4129587</v>
      </c>
    </row>
    <row r="26" spans="1:256" ht="15.6" x14ac:dyDescent="0.3">
      <c r="A26" s="62"/>
      <c r="C26" s="116" t="s">
        <v>270</v>
      </c>
      <c r="D26" s="78"/>
      <c r="E26" s="122">
        <f>SUM(E22:E25)</f>
        <v>3261574</v>
      </c>
      <c r="F26" s="122">
        <f>SUM(F22:F25)</f>
        <v>4129587</v>
      </c>
    </row>
    <row r="27" spans="1:256" x14ac:dyDescent="0.25">
      <c r="A27" s="62" t="s">
        <v>334</v>
      </c>
      <c r="B27" s="62"/>
      <c r="D27" s="78"/>
      <c r="E27" s="77"/>
      <c r="F27" s="77"/>
    </row>
    <row r="28" spans="1:256" x14ac:dyDescent="0.25">
      <c r="A28" s="1" t="s">
        <v>160</v>
      </c>
      <c r="D28" s="185">
        <v>9</v>
      </c>
      <c r="E28" s="77">
        <v>316876</v>
      </c>
      <c r="F28" s="77">
        <v>45753</v>
      </c>
    </row>
    <row r="29" spans="1:256" x14ac:dyDescent="0.25">
      <c r="A29" s="1" t="s">
        <v>296</v>
      </c>
      <c r="D29" s="185">
        <v>10</v>
      </c>
      <c r="E29" s="77">
        <v>75588</v>
      </c>
      <c r="F29" s="77">
        <v>116726</v>
      </c>
    </row>
    <row r="30" spans="1:256" x14ac:dyDescent="0.25">
      <c r="A30" s="1" t="s">
        <v>610</v>
      </c>
      <c r="D30" s="185">
        <v>11</v>
      </c>
      <c r="E30" s="77">
        <v>20574</v>
      </c>
      <c r="F30" s="77">
        <v>22688</v>
      </c>
    </row>
    <row r="31" spans="1:256" x14ac:dyDescent="0.25">
      <c r="A31" s="1" t="s">
        <v>295</v>
      </c>
      <c r="D31" s="185">
        <v>8</v>
      </c>
      <c r="E31" s="77">
        <v>480937</v>
      </c>
      <c r="F31" s="77">
        <v>608050</v>
      </c>
    </row>
    <row r="32" spans="1:256" hidden="1" x14ac:dyDescent="0.25">
      <c r="A32" s="1" t="s">
        <v>336</v>
      </c>
      <c r="D32" s="185">
        <v>30</v>
      </c>
      <c r="E32" s="77"/>
      <c r="F32" s="77"/>
    </row>
    <row r="33" spans="1:8" hidden="1" x14ac:dyDescent="0.25">
      <c r="A33" s="1" t="s">
        <v>362</v>
      </c>
      <c r="D33" s="185">
        <v>31</v>
      </c>
      <c r="E33" s="77"/>
      <c r="F33" s="77"/>
    </row>
    <row r="34" spans="1:8" x14ac:dyDescent="0.25">
      <c r="A34" s="1" t="s">
        <v>165</v>
      </c>
      <c r="D34" s="185">
        <v>12</v>
      </c>
      <c r="E34" s="77">
        <v>54049</v>
      </c>
      <c r="F34" s="77">
        <v>17005</v>
      </c>
    </row>
    <row r="35" spans="1:8" ht="15.6" x14ac:dyDescent="0.3">
      <c r="A35" s="62"/>
      <c r="C35" s="116" t="s">
        <v>337</v>
      </c>
      <c r="D35" s="78"/>
      <c r="E35" s="122">
        <f>SUM(E28:E34)</f>
        <v>948024</v>
      </c>
      <c r="F35" s="122">
        <f>SUM(F28:F34)</f>
        <v>810222</v>
      </c>
    </row>
    <row r="36" spans="1:8" ht="16.2" thickBot="1" x14ac:dyDescent="0.35">
      <c r="A36" s="62"/>
      <c r="C36" s="116" t="s">
        <v>338</v>
      </c>
      <c r="D36" s="73"/>
      <c r="E36" s="120">
        <f>E26+E35</f>
        <v>4209598</v>
      </c>
      <c r="F36" s="120">
        <f>F26+F35</f>
        <v>4939809</v>
      </c>
      <c r="G36" s="72" t="s">
        <v>166</v>
      </c>
    </row>
    <row r="37" spans="1:8" ht="16.8" thickTop="1" thickBot="1" x14ac:dyDescent="0.35">
      <c r="B37" s="62"/>
      <c r="C37" s="113" t="s">
        <v>167</v>
      </c>
      <c r="D37" s="78"/>
      <c r="E37" s="126">
        <f>E15+E19+E36</f>
        <v>5798536</v>
      </c>
      <c r="F37" s="126">
        <f>F15+F19+F36</f>
        <v>6020371</v>
      </c>
      <c r="G37" s="79"/>
      <c r="H37" s="79" t="b">
        <f>F37=aktivs!F41</f>
        <v>1</v>
      </c>
    </row>
    <row r="38" spans="1:8" ht="15.6" thickTop="1" x14ac:dyDescent="0.25">
      <c r="D38" s="73"/>
      <c r="E38" s="66"/>
      <c r="F38" s="66"/>
    </row>
    <row r="39" spans="1:8" x14ac:dyDescent="0.25">
      <c r="A39" t="str">
        <f>aktivs!A43</f>
        <v>Pielikums no 7. līdz 18. lapai ir neatņemama šī finansu pārskata sastāvdaļa</v>
      </c>
      <c r="B39"/>
      <c r="C39"/>
      <c r="D39" s="61"/>
      <c r="E39" s="154"/>
      <c r="F39" s="154"/>
      <c r="G39" s="12"/>
    </row>
    <row r="40" spans="1:8" x14ac:dyDescent="0.25">
      <c r="D40" s="73"/>
      <c r="E40" s="66"/>
      <c r="F40" s="66"/>
    </row>
    <row r="41" spans="1:8" s="18" customFormat="1" ht="13.8" x14ac:dyDescent="0.25">
      <c r="A41" s="18" t="s">
        <v>308</v>
      </c>
    </row>
    <row r="42" spans="1:8" s="46" customFormat="1" x14ac:dyDescent="0.25">
      <c r="F42" s="31"/>
    </row>
    <row r="43" spans="1:8" x14ac:dyDescent="0.25">
      <c r="C43" s="80"/>
      <c r="D43" s="73"/>
      <c r="E43" s="66"/>
      <c r="F43" s="66"/>
    </row>
    <row r="44" spans="1:8" x14ac:dyDescent="0.25">
      <c r="D44" s="73"/>
      <c r="E44" s="66"/>
      <c r="F44" s="66"/>
    </row>
  </sheetData>
  <mergeCells count="3">
    <mergeCell ref="A4:C5"/>
    <mergeCell ref="A6:C6"/>
    <mergeCell ref="A10:B10"/>
  </mergeCells>
  <phoneticPr fontId="0" type="noConversion"/>
  <hyperlinks>
    <hyperlink ref="G4" location="G!P.pielikumi.A1" display="Uz pielikumu" xr:uid="{00000000-0004-0000-0400-000000000000}"/>
  </hyperlink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2018.gadu</oddHeader>
    <oddFooter>&amp;C&amp;P</oddFooter>
  </headerFooter>
  <rowBreaks count="1" manualBreakCount="1">
    <brk id="4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9"/>
  <sheetViews>
    <sheetView view="pageBreakPreview" zoomScaleSheetLayoutView="100" workbookViewId="0">
      <selection activeCell="G9" sqref="G9"/>
    </sheetView>
  </sheetViews>
  <sheetFormatPr defaultColWidth="6.5546875" defaultRowHeight="15" x14ac:dyDescent="0.25"/>
  <cols>
    <col min="1" max="4" width="6.5546875" style="46" customWidth="1"/>
    <col min="5" max="5" width="27.6640625" style="46" customWidth="1"/>
    <col min="6" max="6" width="6.109375" style="31" customWidth="1"/>
    <col min="7" max="7" width="13" style="46" customWidth="1"/>
    <col min="8" max="8" width="14.5546875" style="46" customWidth="1"/>
    <col min="9" max="9" width="1.6640625" style="46" customWidth="1"/>
    <col min="10" max="10" width="10.6640625" style="46" customWidth="1"/>
    <col min="11" max="16384" width="6.5546875" style="46"/>
  </cols>
  <sheetData>
    <row r="1" spans="1:10" ht="15.6" x14ac:dyDescent="0.3">
      <c r="A1" s="47" t="s">
        <v>139</v>
      </c>
      <c r="B1" s="47"/>
      <c r="C1" s="47"/>
      <c r="D1" s="47"/>
      <c r="E1" s="47"/>
      <c r="F1" s="48"/>
    </row>
    <row r="2" spans="1:10" ht="15.6" x14ac:dyDescent="0.3">
      <c r="A2" s="47" t="s">
        <v>140</v>
      </c>
      <c r="B2" s="47"/>
      <c r="C2" s="47"/>
      <c r="D2" s="47"/>
      <c r="E2" s="47"/>
      <c r="F2" s="48"/>
    </row>
    <row r="3" spans="1:10" ht="15.6" x14ac:dyDescent="0.3">
      <c r="A3" s="47" t="s">
        <v>641</v>
      </c>
      <c r="B3" s="47"/>
      <c r="C3" s="47"/>
      <c r="D3" s="47"/>
      <c r="E3" s="47"/>
      <c r="F3" s="48"/>
    </row>
    <row r="5" spans="1:10" ht="16.2" x14ac:dyDescent="0.3">
      <c r="F5" s="49" t="s">
        <v>141</v>
      </c>
      <c r="G5" s="160">
        <v>2018</v>
      </c>
      <c r="H5" s="160">
        <v>2017</v>
      </c>
      <c r="J5" s="50" t="s">
        <v>142</v>
      </c>
    </row>
    <row r="6" spans="1:10" ht="15.6" x14ac:dyDescent="0.3">
      <c r="F6" s="49" t="s">
        <v>143</v>
      </c>
      <c r="G6" s="161" t="s">
        <v>204</v>
      </c>
      <c r="H6" s="161" t="s">
        <v>204</v>
      </c>
    </row>
    <row r="7" spans="1:10" ht="15.6" x14ac:dyDescent="0.3">
      <c r="F7" s="51"/>
      <c r="G7" s="52"/>
      <c r="H7" s="52"/>
    </row>
    <row r="8" spans="1:10" x14ac:dyDescent="0.25">
      <c r="A8" s="53" t="s">
        <v>144</v>
      </c>
      <c r="B8" s="53"/>
      <c r="C8" s="53"/>
      <c r="D8" s="53"/>
      <c r="E8" s="53"/>
      <c r="F8" s="54">
        <v>13</v>
      </c>
      <c r="G8" s="377">
        <f>PZApiel!H16</f>
        <v>3019043</v>
      </c>
      <c r="H8" s="377">
        <v>2038077</v>
      </c>
      <c r="J8" s="77"/>
    </row>
    <row r="9" spans="1:10" x14ac:dyDescent="0.25">
      <c r="A9" s="197" t="s">
        <v>247</v>
      </c>
      <c r="B9" s="22"/>
      <c r="C9" s="22"/>
      <c r="D9" s="22"/>
      <c r="E9" s="22"/>
      <c r="F9" s="196"/>
      <c r="G9" s="378">
        <v>2038077</v>
      </c>
      <c r="H9" s="378">
        <f>H8</f>
        <v>2038077</v>
      </c>
      <c r="J9" s="77"/>
    </row>
    <row r="10" spans="1:10" ht="30" customHeight="1" x14ac:dyDescent="0.25">
      <c r="A10" s="421" t="s">
        <v>309</v>
      </c>
      <c r="B10" s="421"/>
      <c r="C10" s="421"/>
      <c r="D10" s="421"/>
      <c r="E10" s="421"/>
      <c r="F10" s="54">
        <v>14</v>
      </c>
      <c r="G10" s="377">
        <f>PZApiel!H40</f>
        <v>3122951</v>
      </c>
      <c r="H10" s="377">
        <v>2248300</v>
      </c>
      <c r="J10" s="77"/>
    </row>
    <row r="11" spans="1:10" ht="15.6" x14ac:dyDescent="0.3">
      <c r="A11" s="55" t="s">
        <v>145</v>
      </c>
      <c r="B11" s="55"/>
      <c r="C11" s="55"/>
      <c r="D11" s="55"/>
      <c r="E11" s="55"/>
      <c r="F11" s="51"/>
      <c r="G11" s="379">
        <f>G8-G10</f>
        <v>-103908</v>
      </c>
      <c r="H11" s="379">
        <f>H8-H10</f>
        <v>-210223</v>
      </c>
      <c r="J11" s="77"/>
    </row>
    <row r="12" spans="1:10" x14ac:dyDescent="0.25">
      <c r="A12" s="53" t="s">
        <v>146</v>
      </c>
      <c r="B12" s="53"/>
      <c r="C12" s="53"/>
      <c r="D12" s="53"/>
      <c r="E12" s="53"/>
      <c r="F12" s="54">
        <v>15</v>
      </c>
      <c r="G12" s="380">
        <f>PZApiel!H50</f>
        <v>2905</v>
      </c>
      <c r="H12" s="380">
        <v>487</v>
      </c>
    </row>
    <row r="13" spans="1:10" x14ac:dyDescent="0.25">
      <c r="A13" s="53" t="s">
        <v>147</v>
      </c>
      <c r="B13" s="53"/>
      <c r="C13" s="53"/>
      <c r="D13" s="53"/>
      <c r="E13" s="53"/>
      <c r="F13" s="54">
        <v>16</v>
      </c>
      <c r="G13" s="380">
        <f>PZApiel!H72</f>
        <v>187738</v>
      </c>
      <c r="H13" s="380">
        <v>113564</v>
      </c>
    </row>
    <row r="14" spans="1:10" x14ac:dyDescent="0.25">
      <c r="A14" s="53" t="s">
        <v>148</v>
      </c>
      <c r="B14" s="53"/>
      <c r="C14" s="53"/>
      <c r="D14" s="53"/>
      <c r="E14" s="53"/>
      <c r="F14" s="56">
        <v>17</v>
      </c>
      <c r="G14" s="380">
        <f>PZApiel!H82</f>
        <v>1034144</v>
      </c>
      <c r="H14" s="380">
        <v>616356</v>
      </c>
    </row>
    <row r="15" spans="1:10" ht="14.4" customHeight="1" x14ac:dyDescent="0.25">
      <c r="A15" s="53" t="s">
        <v>149</v>
      </c>
      <c r="B15" s="53"/>
      <c r="C15" s="53"/>
      <c r="D15" s="53"/>
      <c r="E15" s="53"/>
      <c r="F15" s="56">
        <v>18</v>
      </c>
      <c r="G15" s="380">
        <f>PZApiel!H95</f>
        <v>208564</v>
      </c>
      <c r="H15" s="380">
        <v>246776</v>
      </c>
    </row>
    <row r="16" spans="1:10" ht="1.2" hidden="1" customHeight="1" x14ac:dyDescent="0.25">
      <c r="A16" s="53" t="s">
        <v>310</v>
      </c>
      <c r="B16" s="55"/>
      <c r="C16" s="55"/>
      <c r="D16" s="55"/>
      <c r="E16" s="55"/>
      <c r="F16" s="51"/>
      <c r="G16" s="310"/>
      <c r="H16" s="310"/>
    </row>
    <row r="17" spans="1:10" ht="1.2" hidden="1" customHeight="1" x14ac:dyDescent="0.25">
      <c r="A17" s="53" t="s">
        <v>311</v>
      </c>
      <c r="B17" s="55"/>
      <c r="C17" s="55"/>
      <c r="D17" s="55"/>
      <c r="E17" s="55"/>
      <c r="F17" s="51"/>
      <c r="G17" s="310"/>
      <c r="H17" s="310"/>
    </row>
    <row r="18" spans="1:10" hidden="1" x14ac:dyDescent="0.25">
      <c r="A18" s="178" t="s">
        <v>358</v>
      </c>
      <c r="B18" s="55"/>
      <c r="C18" s="55"/>
      <c r="D18" s="55"/>
      <c r="E18" s="55"/>
      <c r="F18" s="184"/>
      <c r="G18" s="310">
        <f>G19+G20</f>
        <v>0</v>
      </c>
      <c r="H18" s="310">
        <f>H19+H20</f>
        <v>0</v>
      </c>
    </row>
    <row r="19" spans="1:10" ht="0.75" hidden="1" customHeight="1" x14ac:dyDescent="0.25">
      <c r="A19" s="53" t="s">
        <v>312</v>
      </c>
      <c r="B19" s="55"/>
      <c r="C19" s="55"/>
      <c r="D19" s="55"/>
      <c r="E19" s="55"/>
      <c r="F19" s="51"/>
      <c r="G19" s="310"/>
      <c r="H19" s="310"/>
    </row>
    <row r="20" spans="1:10" ht="1.2" hidden="1" customHeight="1" x14ac:dyDescent="0.25">
      <c r="A20" s="53" t="s">
        <v>313</v>
      </c>
      <c r="B20" s="55"/>
      <c r="C20" s="55"/>
      <c r="D20" s="55"/>
      <c r="E20" s="55"/>
      <c r="F20" s="51"/>
      <c r="G20" s="310"/>
      <c r="H20" s="310"/>
    </row>
    <row r="21" spans="1:10" ht="16.2" thickBot="1" x14ac:dyDescent="0.35">
      <c r="A21" s="55" t="s">
        <v>314</v>
      </c>
      <c r="B21" s="55"/>
      <c r="C21" s="55"/>
      <c r="D21" s="55"/>
      <c r="E21" s="55"/>
      <c r="F21" s="51"/>
      <c r="G21" s="381">
        <f>G11-G12-G13+G14-G15-G18</f>
        <v>531029</v>
      </c>
      <c r="H21" s="381">
        <f>H11-H12-H13+H14-H15-H18</f>
        <v>45306</v>
      </c>
    </row>
    <row r="22" spans="1:10" ht="15.6" thickTop="1" x14ac:dyDescent="0.25">
      <c r="A22" s="53" t="s">
        <v>315</v>
      </c>
      <c r="B22" s="53"/>
      <c r="C22" s="53"/>
      <c r="D22" s="53"/>
      <c r="E22" s="53"/>
      <c r="F22" s="54"/>
      <c r="G22" s="64">
        <v>0</v>
      </c>
      <c r="H22" s="64">
        <v>0</v>
      </c>
    </row>
    <row r="23" spans="1:10" ht="16.2" thickBot="1" x14ac:dyDescent="0.35">
      <c r="A23" s="55" t="s">
        <v>316</v>
      </c>
      <c r="B23" s="53"/>
      <c r="C23" s="53"/>
      <c r="D23" s="53"/>
      <c r="E23" s="53"/>
      <c r="F23" s="54"/>
      <c r="G23" s="382">
        <f>G21+G22</f>
        <v>531029</v>
      </c>
      <c r="H23" s="382">
        <f>H21+H22</f>
        <v>45306</v>
      </c>
    </row>
    <row r="24" spans="1:10" ht="16.8" thickTop="1" thickBot="1" x14ac:dyDescent="0.35">
      <c r="A24" s="127" t="s">
        <v>150</v>
      </c>
      <c r="B24" s="127"/>
      <c r="C24" s="127"/>
      <c r="D24" s="127"/>
      <c r="E24" s="127"/>
      <c r="F24" s="128"/>
      <c r="G24" s="383">
        <f>G23</f>
        <v>531029</v>
      </c>
      <c r="H24" s="383">
        <f>H23</f>
        <v>45306</v>
      </c>
      <c r="J24" s="77"/>
    </row>
    <row r="25" spans="1:10" ht="15.6" thickTop="1" x14ac:dyDescent="0.25">
      <c r="A25" s="53"/>
      <c r="B25" s="53"/>
      <c r="C25" s="53"/>
      <c r="D25" s="53"/>
      <c r="E25" s="53"/>
      <c r="F25" s="51"/>
    </row>
    <row r="26" spans="1:10" x14ac:dyDescent="0.25">
      <c r="A26" s="53"/>
      <c r="B26" s="53"/>
      <c r="C26" s="53"/>
      <c r="D26" s="53"/>
      <c r="E26" s="53"/>
    </row>
    <row r="27" spans="1:10" s="17" customFormat="1" x14ac:dyDescent="0.25">
      <c r="A27" s="18" t="str">
        <f>pasivs!A39</f>
        <v>Pielikums no 7. līdz 18. lapai ir neatņemama šī finansu pārskata sastāvdaļa</v>
      </c>
      <c r="B27" s="18"/>
      <c r="C27" s="18"/>
      <c r="D27" s="18"/>
      <c r="E27" s="18"/>
      <c r="F27" s="27"/>
    </row>
    <row r="28" spans="1:10" x14ac:dyDescent="0.25">
      <c r="A28" s="53"/>
      <c r="B28" s="53"/>
      <c r="C28" s="53"/>
      <c r="D28" s="53"/>
      <c r="E28" s="53"/>
    </row>
    <row r="29" spans="1:10" s="18" customFormat="1" ht="13.8" x14ac:dyDescent="0.25">
      <c r="A29" s="18" t="s">
        <v>387</v>
      </c>
    </row>
  </sheetData>
  <mergeCells count="1">
    <mergeCell ref="A10:E10"/>
  </mergeCells>
  <phoneticPr fontId="0" type="noConversion"/>
  <hyperlinks>
    <hyperlink ref="J5" location="G!P.pielikumi.A1" display="Uz pielikumu" xr:uid="{00000000-0004-0000-0500-000000000000}"/>
  </hyperlink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2018.gadu</oddHeader>
    <oddFooter>&amp;C&amp;P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239"/>
  <sheetViews>
    <sheetView view="pageBreakPreview" zoomScaleNormal="100" zoomScaleSheetLayoutView="100" workbookViewId="0">
      <selection activeCell="E80" sqref="E80"/>
    </sheetView>
  </sheetViews>
  <sheetFormatPr defaultRowHeight="13.2" x14ac:dyDescent="0.25"/>
  <cols>
    <col min="1" max="1" width="10.5546875" customWidth="1"/>
    <col min="2" max="2" width="10.44140625" customWidth="1"/>
    <col min="3" max="3" width="9.88671875" customWidth="1"/>
    <col min="4" max="4" width="11.6640625" customWidth="1"/>
    <col min="5" max="5" width="12.109375" customWidth="1"/>
    <col min="6" max="6" width="22.109375" customWidth="1"/>
    <col min="7" max="7" width="12.109375" customWidth="1"/>
  </cols>
  <sheetData>
    <row r="1" spans="1:7" ht="15.6" x14ac:dyDescent="0.3">
      <c r="A1" s="23" t="s">
        <v>435</v>
      </c>
    </row>
    <row r="2" spans="1:7" ht="13.8" x14ac:dyDescent="0.25">
      <c r="A2" s="344"/>
    </row>
    <row r="3" spans="1:7" ht="15.6" x14ac:dyDescent="0.3">
      <c r="A3" s="23" t="s">
        <v>436</v>
      </c>
      <c r="D3" s="345"/>
      <c r="E3" s="345"/>
      <c r="F3" s="345"/>
      <c r="G3" s="345"/>
    </row>
    <row r="5" spans="1:7" x14ac:dyDescent="0.25">
      <c r="A5" s="9" t="s">
        <v>437</v>
      </c>
    </row>
    <row r="6" spans="1:7" x14ac:dyDescent="0.25">
      <c r="A6" s="9"/>
    </row>
    <row r="7" spans="1:7" x14ac:dyDescent="0.25">
      <c r="A7" t="s">
        <v>438</v>
      </c>
    </row>
    <row r="8" spans="1:7" ht="42" customHeight="1" x14ac:dyDescent="0.25">
      <c r="A8" s="423" t="s">
        <v>78</v>
      </c>
      <c r="B8" s="423"/>
      <c r="C8" s="423"/>
      <c r="D8" s="423"/>
      <c r="E8" s="423"/>
      <c r="F8" s="423"/>
      <c r="G8" s="423"/>
    </row>
    <row r="9" spans="1:7" ht="13.2" customHeight="1" x14ac:dyDescent="0.25">
      <c r="A9" s="423" t="s">
        <v>439</v>
      </c>
      <c r="B9" s="423"/>
      <c r="C9" s="423"/>
      <c r="D9" s="423"/>
      <c r="E9" s="423"/>
      <c r="F9" s="423"/>
      <c r="G9" s="423"/>
    </row>
    <row r="10" spans="1:7" ht="7.95" customHeight="1" x14ac:dyDescent="0.25"/>
    <row r="11" spans="1:7" x14ac:dyDescent="0.25">
      <c r="A11" t="s">
        <v>71</v>
      </c>
    </row>
    <row r="12" spans="1:7" hidden="1" x14ac:dyDescent="0.25">
      <c r="A12" t="s">
        <v>440</v>
      </c>
    </row>
    <row r="13" spans="1:7" x14ac:dyDescent="0.25">
      <c r="A13" t="s">
        <v>441</v>
      </c>
    </row>
    <row r="14" spans="1:7" x14ac:dyDescent="0.25">
      <c r="A14" t="s">
        <v>442</v>
      </c>
    </row>
    <row r="15" spans="1:7" x14ac:dyDescent="0.25">
      <c r="A15" t="s">
        <v>443</v>
      </c>
      <c r="B15" s="346"/>
      <c r="C15" s="346"/>
      <c r="D15" s="346"/>
      <c r="E15" s="346"/>
    </row>
    <row r="16" spans="1:7" x14ac:dyDescent="0.25">
      <c r="A16" t="s">
        <v>444</v>
      </c>
      <c r="B16" s="346"/>
      <c r="C16" s="346"/>
      <c r="D16" s="346"/>
      <c r="E16" s="346"/>
    </row>
    <row r="17" spans="1:8" x14ac:dyDescent="0.25">
      <c r="A17" t="s">
        <v>445</v>
      </c>
      <c r="B17" s="346"/>
      <c r="C17" s="346"/>
      <c r="D17" s="346"/>
      <c r="E17" s="346"/>
    </row>
    <row r="18" spans="1:8" x14ac:dyDescent="0.25">
      <c r="A18" t="s">
        <v>72</v>
      </c>
      <c r="B18" s="346"/>
      <c r="C18" s="346"/>
      <c r="D18" s="346"/>
      <c r="E18" s="346"/>
    </row>
    <row r="19" spans="1:8" x14ac:dyDescent="0.25">
      <c r="A19" t="s">
        <v>446</v>
      </c>
      <c r="B19" s="346"/>
      <c r="C19" s="346"/>
      <c r="D19" s="346"/>
      <c r="E19" s="346"/>
    </row>
    <row r="20" spans="1:8" x14ac:dyDescent="0.25">
      <c r="A20" t="s">
        <v>447</v>
      </c>
      <c r="B20" s="346"/>
      <c r="C20" s="346"/>
      <c r="D20" s="346"/>
      <c r="E20" s="346"/>
    </row>
    <row r="21" spans="1:8" x14ac:dyDescent="0.25">
      <c r="B21" s="346"/>
      <c r="C21" s="346"/>
      <c r="D21" s="346"/>
      <c r="E21" s="346"/>
    </row>
    <row r="22" spans="1:8" x14ac:dyDescent="0.25">
      <c r="A22" s="9" t="s">
        <v>448</v>
      </c>
      <c r="E22" s="346"/>
    </row>
    <row r="23" spans="1:8" x14ac:dyDescent="0.25">
      <c r="A23" t="s">
        <v>449</v>
      </c>
      <c r="B23" s="12"/>
      <c r="C23" s="12"/>
      <c r="D23" s="12"/>
      <c r="E23" s="12"/>
      <c r="F23" s="12"/>
      <c r="G23" s="12"/>
    </row>
    <row r="24" spans="1:8" x14ac:dyDescent="0.25">
      <c r="A24" t="s">
        <v>450</v>
      </c>
      <c r="B24" s="12"/>
      <c r="C24" s="12"/>
      <c r="D24" s="12"/>
      <c r="E24" s="12"/>
      <c r="F24" s="12"/>
      <c r="G24" s="12"/>
    </row>
    <row r="25" spans="1:8" x14ac:dyDescent="0.25">
      <c r="A25" s="423" t="s">
        <v>451</v>
      </c>
      <c r="B25" s="423"/>
      <c r="C25" s="423"/>
      <c r="D25" s="423"/>
      <c r="E25" s="423"/>
      <c r="F25" s="347"/>
      <c r="G25" s="347"/>
    </row>
    <row r="26" spans="1:8" s="12" customFormat="1" x14ac:dyDescent="0.25">
      <c r="A26" s="423"/>
      <c r="B26" s="423"/>
      <c r="C26" s="423"/>
      <c r="D26" s="423"/>
      <c r="E26" s="423"/>
      <c r="F26" s="347"/>
      <c r="G26" s="347"/>
    </row>
    <row r="27" spans="1:8" ht="67.2" customHeight="1" x14ac:dyDescent="0.25">
      <c r="A27" s="424" t="s">
        <v>452</v>
      </c>
      <c r="B27" s="424"/>
      <c r="C27" s="424"/>
      <c r="D27" s="424"/>
      <c r="E27" s="424"/>
      <c r="F27" s="424"/>
      <c r="G27" s="424"/>
      <c r="H27" s="347"/>
    </row>
    <row r="28" spans="1:8" x14ac:dyDescent="0.25">
      <c r="H28" s="347"/>
    </row>
    <row r="29" spans="1:8" x14ac:dyDescent="0.25">
      <c r="A29" s="9" t="s">
        <v>453</v>
      </c>
      <c r="B29" s="9"/>
      <c r="C29" s="7"/>
      <c r="D29" s="7"/>
      <c r="E29" s="7"/>
      <c r="F29" s="7"/>
      <c r="G29" s="7"/>
      <c r="H29" s="347"/>
    </row>
    <row r="30" spans="1:8" x14ac:dyDescent="0.25">
      <c r="A30" s="9"/>
      <c r="B30" s="9"/>
      <c r="C30" s="7"/>
      <c r="D30" s="7"/>
      <c r="E30" s="7"/>
      <c r="F30" s="7"/>
      <c r="G30" s="7"/>
    </row>
    <row r="31" spans="1:8" ht="28.2" customHeight="1" x14ac:dyDescent="0.25">
      <c r="A31" s="424" t="s">
        <v>454</v>
      </c>
      <c r="B31" s="424"/>
      <c r="C31" s="424"/>
      <c r="D31" s="424"/>
      <c r="E31" s="424"/>
      <c r="F31" s="424"/>
      <c r="G31" s="424"/>
    </row>
    <row r="32" spans="1:8" ht="13.2" customHeight="1" x14ac:dyDescent="0.25">
      <c r="A32" s="424" t="s">
        <v>455</v>
      </c>
      <c r="B32" s="424"/>
      <c r="C32" s="424"/>
      <c r="D32" s="424"/>
      <c r="E32" s="424"/>
      <c r="F32" s="424"/>
      <c r="G32" s="424"/>
    </row>
    <row r="33" spans="1:7" ht="25.2" customHeight="1" x14ac:dyDescent="0.25">
      <c r="A33" s="424" t="s">
        <v>456</v>
      </c>
      <c r="B33" s="424"/>
      <c r="C33" s="424"/>
      <c r="D33" s="424"/>
      <c r="E33" s="424"/>
      <c r="F33" s="424"/>
      <c r="G33" s="424"/>
    </row>
    <row r="34" spans="1:7" x14ac:dyDescent="0.25">
      <c r="A34" s="348"/>
      <c r="B34" s="347"/>
      <c r="C34" s="347"/>
      <c r="D34" s="347"/>
      <c r="E34" s="347"/>
      <c r="F34" s="347"/>
      <c r="G34" s="347"/>
    </row>
    <row r="35" spans="1:7" x14ac:dyDescent="0.25">
      <c r="A35" s="9" t="s">
        <v>457</v>
      </c>
    </row>
    <row r="36" spans="1:7" x14ac:dyDescent="0.25">
      <c r="A36" s="9"/>
    </row>
    <row r="37" spans="1:7" x14ac:dyDescent="0.25">
      <c r="A37" t="s">
        <v>458</v>
      </c>
    </row>
    <row r="38" spans="1:7" x14ac:dyDescent="0.25">
      <c r="A38" t="s">
        <v>459</v>
      </c>
    </row>
    <row r="39" spans="1:7" x14ac:dyDescent="0.25">
      <c r="A39" t="s">
        <v>460</v>
      </c>
    </row>
    <row r="40" spans="1:7" x14ac:dyDescent="0.25">
      <c r="A40" t="s">
        <v>461</v>
      </c>
    </row>
    <row r="41" spans="1:7" x14ac:dyDescent="0.25">
      <c r="A41" s="14"/>
      <c r="B41" s="349" t="s">
        <v>462</v>
      </c>
    </row>
    <row r="42" spans="1:7" x14ac:dyDescent="0.25">
      <c r="A42" s="14"/>
      <c r="B42" s="349" t="s">
        <v>463</v>
      </c>
    </row>
    <row r="43" spans="1:7" x14ac:dyDescent="0.25">
      <c r="A43" s="14"/>
      <c r="B43" s="349" t="s">
        <v>464</v>
      </c>
    </row>
    <row r="44" spans="1:7" x14ac:dyDescent="0.25">
      <c r="A44" s="14"/>
      <c r="B44" s="349" t="s">
        <v>465</v>
      </c>
    </row>
    <row r="45" spans="1:7" x14ac:dyDescent="0.25">
      <c r="A45" s="14"/>
      <c r="B45" s="349" t="s">
        <v>466</v>
      </c>
    </row>
    <row r="46" spans="1:7" x14ac:dyDescent="0.25">
      <c r="A46" s="14"/>
      <c r="B46" s="349" t="s">
        <v>467</v>
      </c>
    </row>
    <row r="47" spans="1:7" x14ac:dyDescent="0.25">
      <c r="A47" t="s">
        <v>468</v>
      </c>
    </row>
    <row r="48" spans="1:7" x14ac:dyDescent="0.25">
      <c r="A48" t="s">
        <v>469</v>
      </c>
    </row>
    <row r="49" spans="1:8" x14ac:dyDescent="0.25">
      <c r="A49" t="s">
        <v>470</v>
      </c>
    </row>
    <row r="50" spans="1:8" x14ac:dyDescent="0.25">
      <c r="A50" t="s">
        <v>471</v>
      </c>
    </row>
    <row r="51" spans="1:8" x14ac:dyDescent="0.25">
      <c r="A51" t="s">
        <v>472</v>
      </c>
      <c r="B51" s="70"/>
      <c r="C51" s="70"/>
      <c r="D51" s="70"/>
      <c r="E51" s="70"/>
      <c r="F51" s="70"/>
    </row>
    <row r="52" spans="1:8" x14ac:dyDescent="0.25">
      <c r="A52" t="s">
        <v>473</v>
      </c>
    </row>
    <row r="53" spans="1:8" x14ac:dyDescent="0.25">
      <c r="A53" t="s">
        <v>474</v>
      </c>
    </row>
    <row r="54" spans="1:8" x14ac:dyDescent="0.25">
      <c r="A54" t="s">
        <v>475</v>
      </c>
    </row>
    <row r="56" spans="1:8" x14ac:dyDescent="0.25">
      <c r="A56" s="9" t="s">
        <v>476</v>
      </c>
    </row>
    <row r="58" spans="1:8" x14ac:dyDescent="0.25">
      <c r="A58" t="s">
        <v>659</v>
      </c>
      <c r="E58" s="12"/>
      <c r="F58" s="12"/>
      <c r="G58" s="12"/>
      <c r="H58" s="401" t="s">
        <v>660</v>
      </c>
    </row>
    <row r="60" spans="1:8" x14ac:dyDescent="0.25">
      <c r="A60" s="9" t="s">
        <v>477</v>
      </c>
    </row>
    <row r="61" spans="1:8" x14ac:dyDescent="0.25">
      <c r="A61" t="s">
        <v>79</v>
      </c>
    </row>
    <row r="62" spans="1:8" x14ac:dyDescent="0.25">
      <c r="A62" t="s">
        <v>478</v>
      </c>
    </row>
    <row r="63" spans="1:8" x14ac:dyDescent="0.25">
      <c r="A63" t="s">
        <v>479</v>
      </c>
    </row>
    <row r="64" spans="1:8" x14ac:dyDescent="0.25">
      <c r="A64" t="s">
        <v>480</v>
      </c>
    </row>
    <row r="66" spans="1:5" x14ac:dyDescent="0.25">
      <c r="A66" s="429" t="s">
        <v>70</v>
      </c>
      <c r="B66" s="429"/>
      <c r="C66" s="429">
        <v>42735</v>
      </c>
      <c r="D66" s="429"/>
    </row>
    <row r="67" spans="1:5" x14ac:dyDescent="0.25">
      <c r="A67" s="81" t="s">
        <v>205</v>
      </c>
      <c r="B67" s="350">
        <v>1.1993</v>
      </c>
      <c r="C67" s="81" t="str">
        <f>A67</f>
        <v>USD</v>
      </c>
      <c r="D67" s="350">
        <v>1.0541</v>
      </c>
    </row>
    <row r="68" spans="1:5" hidden="1" x14ac:dyDescent="0.25">
      <c r="A68" s="81"/>
      <c r="B68" s="350"/>
      <c r="C68" s="81"/>
      <c r="D68" s="350"/>
    </row>
    <row r="69" spans="1:5" hidden="1" x14ac:dyDescent="0.25">
      <c r="A69" s="81"/>
      <c r="B69" s="81"/>
      <c r="C69" s="81"/>
      <c r="D69" s="81"/>
      <c r="E69" s="96"/>
    </row>
    <row r="71" spans="1:5" x14ac:dyDescent="0.25">
      <c r="A71" t="s">
        <v>481</v>
      </c>
    </row>
    <row r="72" spans="1:5" x14ac:dyDescent="0.25">
      <c r="A72" t="s">
        <v>482</v>
      </c>
    </row>
    <row r="73" spans="1:5" hidden="1" x14ac:dyDescent="0.25">
      <c r="A73" s="62" t="s">
        <v>483</v>
      </c>
      <c r="B73" s="62"/>
      <c r="C73" s="62"/>
    </row>
    <row r="74" spans="1:5" hidden="1" x14ac:dyDescent="0.25">
      <c r="A74" t="s">
        <v>484</v>
      </c>
    </row>
    <row r="75" spans="1:5" hidden="1" x14ac:dyDescent="0.25">
      <c r="A75" t="s">
        <v>485</v>
      </c>
    </row>
    <row r="76" spans="1:5" hidden="1" x14ac:dyDescent="0.25">
      <c r="A76" t="s">
        <v>486</v>
      </c>
    </row>
    <row r="77" spans="1:5" hidden="1" x14ac:dyDescent="0.25">
      <c r="A77" t="s">
        <v>487</v>
      </c>
    </row>
    <row r="78" spans="1:5" hidden="1" x14ac:dyDescent="0.25">
      <c r="A78" t="s">
        <v>488</v>
      </c>
    </row>
    <row r="79" spans="1:5" hidden="1" x14ac:dyDescent="0.25">
      <c r="A79" t="s">
        <v>489</v>
      </c>
    </row>
    <row r="81" spans="1:7" x14ac:dyDescent="0.25">
      <c r="A81" s="9" t="s">
        <v>490</v>
      </c>
    </row>
    <row r="82" spans="1:7" x14ac:dyDescent="0.25">
      <c r="A82" t="s">
        <v>491</v>
      </c>
    </row>
    <row r="83" spans="1:7" x14ac:dyDescent="0.25">
      <c r="A83" t="s">
        <v>492</v>
      </c>
    </row>
    <row r="84" spans="1:7" x14ac:dyDescent="0.25">
      <c r="A84" s="424" t="s">
        <v>493</v>
      </c>
      <c r="B84" s="424"/>
      <c r="C84" s="424"/>
      <c r="D84" s="424"/>
      <c r="E84" s="424"/>
      <c r="F84" s="424"/>
      <c r="G84" s="424"/>
    </row>
    <row r="85" spans="1:7" x14ac:dyDescent="0.25">
      <c r="A85" t="s">
        <v>494</v>
      </c>
    </row>
    <row r="86" spans="1:7" x14ac:dyDescent="0.25">
      <c r="A86" t="s">
        <v>495</v>
      </c>
    </row>
    <row r="87" spans="1:7" x14ac:dyDescent="0.25">
      <c r="A87" t="s">
        <v>496</v>
      </c>
    </row>
    <row r="89" spans="1:7" x14ac:dyDescent="0.25">
      <c r="A89" t="s">
        <v>497</v>
      </c>
    </row>
    <row r="90" spans="1:7" x14ac:dyDescent="0.25">
      <c r="A90" t="s">
        <v>498</v>
      </c>
    </row>
    <row r="91" spans="1:7" x14ac:dyDescent="0.25">
      <c r="A91" t="s">
        <v>499</v>
      </c>
    </row>
    <row r="92" spans="1:7" x14ac:dyDescent="0.25">
      <c r="A92" t="s">
        <v>500</v>
      </c>
    </row>
    <row r="94" spans="1:7" x14ac:dyDescent="0.25">
      <c r="A94" t="s">
        <v>501</v>
      </c>
    </row>
    <row r="95" spans="1:7" x14ac:dyDescent="0.25">
      <c r="A95" t="s">
        <v>502</v>
      </c>
    </row>
    <row r="96" spans="1:7" x14ac:dyDescent="0.25">
      <c r="A96" t="s">
        <v>503</v>
      </c>
    </row>
    <row r="98" spans="1:9" x14ac:dyDescent="0.25">
      <c r="A98" s="9" t="s">
        <v>504</v>
      </c>
      <c r="B98" s="9"/>
    </row>
    <row r="99" spans="1:9" x14ac:dyDescent="0.25">
      <c r="A99" t="s">
        <v>505</v>
      </c>
    </row>
    <row r="101" spans="1:9" hidden="1" x14ac:dyDescent="0.25">
      <c r="A101" s="9" t="s">
        <v>506</v>
      </c>
      <c r="B101" s="346"/>
      <c r="C101" s="346"/>
      <c r="D101" s="346"/>
      <c r="E101" s="346"/>
    </row>
    <row r="102" spans="1:9" hidden="1" x14ac:dyDescent="0.25">
      <c r="B102" s="346"/>
      <c r="C102" s="346"/>
      <c r="D102" s="346"/>
      <c r="E102" s="346"/>
    </row>
    <row r="103" spans="1:9" hidden="1" x14ac:dyDescent="0.25">
      <c r="A103" s="430" t="s">
        <v>507</v>
      </c>
      <c r="B103" s="430"/>
      <c r="C103" s="430"/>
      <c r="D103" s="430"/>
      <c r="E103" s="430"/>
    </row>
    <row r="104" spans="1:9" hidden="1" x14ac:dyDescent="0.25">
      <c r="A104" s="423" t="s">
        <v>508</v>
      </c>
      <c r="B104" s="423"/>
      <c r="C104" s="423"/>
      <c r="D104" s="423"/>
      <c r="E104" s="423"/>
      <c r="F104" s="423"/>
      <c r="G104" s="423"/>
    </row>
    <row r="105" spans="1:9" hidden="1" x14ac:dyDescent="0.25">
      <c r="A105" t="s">
        <v>509</v>
      </c>
      <c r="B105" s="346"/>
      <c r="C105" s="346"/>
      <c r="D105" s="346"/>
      <c r="E105" s="346"/>
    </row>
    <row r="106" spans="1:9" hidden="1" x14ac:dyDescent="0.25">
      <c r="A106" s="430" t="s">
        <v>510</v>
      </c>
      <c r="B106" s="430"/>
      <c r="C106" s="430"/>
      <c r="D106" s="430"/>
      <c r="E106" s="430"/>
    </row>
    <row r="107" spans="1:9" hidden="1" x14ac:dyDescent="0.25">
      <c r="A107" s="430" t="s">
        <v>511</v>
      </c>
      <c r="B107" s="430"/>
      <c r="C107" s="430"/>
      <c r="D107" s="430"/>
      <c r="E107" s="430"/>
      <c r="H107" s="7"/>
      <c r="I107" s="7"/>
    </row>
    <row r="108" spans="1:9" s="7" customFormat="1" hidden="1" x14ac:dyDescent="0.25">
      <c r="A108" s="347"/>
      <c r="B108" s="347"/>
      <c r="C108" s="347"/>
      <c r="D108" s="347"/>
      <c r="E108" s="347"/>
      <c r="F108"/>
      <c r="G108"/>
    </row>
    <row r="109" spans="1:9" x14ac:dyDescent="0.25">
      <c r="A109" s="9" t="s">
        <v>512</v>
      </c>
      <c r="B109" s="351"/>
      <c r="C109" s="351"/>
      <c r="D109" s="351"/>
      <c r="E109" s="351"/>
      <c r="F109" s="7"/>
      <c r="G109" s="7"/>
    </row>
    <row r="110" spans="1:9" ht="69.599999999999994" customHeight="1" x14ac:dyDescent="0.25">
      <c r="A110" s="423" t="s">
        <v>513</v>
      </c>
      <c r="B110" s="423"/>
      <c r="C110" s="423"/>
      <c r="D110" s="423"/>
      <c r="E110" s="423"/>
      <c r="F110" s="423"/>
      <c r="G110" s="423"/>
    </row>
    <row r="111" spans="1:9" ht="27" customHeight="1" x14ac:dyDescent="0.25">
      <c r="A111" s="423" t="s">
        <v>514</v>
      </c>
      <c r="B111" s="423"/>
      <c r="C111" s="423"/>
      <c r="D111" s="423"/>
      <c r="E111" s="423"/>
      <c r="F111" s="423"/>
      <c r="G111" s="423"/>
    </row>
    <row r="112" spans="1:9" ht="13.2" customHeight="1" x14ac:dyDescent="0.25">
      <c r="A112" s="423" t="s">
        <v>515</v>
      </c>
      <c r="B112" s="423"/>
      <c r="C112" s="423"/>
      <c r="D112" s="423"/>
      <c r="E112" s="423"/>
      <c r="F112" s="423"/>
      <c r="G112" s="423"/>
    </row>
    <row r="113" spans="1:7" s="7" customFormat="1" ht="13.2" customHeight="1" x14ac:dyDescent="0.25">
      <c r="A113" s="423" t="s">
        <v>516</v>
      </c>
      <c r="B113" s="423"/>
      <c r="C113" s="423"/>
      <c r="D113" s="423"/>
      <c r="E113" s="423"/>
      <c r="F113" s="423"/>
      <c r="G113" s="423"/>
    </row>
    <row r="114" spans="1:7" s="7" customFormat="1" ht="27" customHeight="1" x14ac:dyDescent="0.25">
      <c r="A114" s="423" t="s">
        <v>517</v>
      </c>
      <c r="B114" s="423"/>
      <c r="C114" s="423"/>
      <c r="D114" s="423"/>
      <c r="E114" s="423"/>
      <c r="F114" s="423"/>
      <c r="G114" s="423"/>
    </row>
    <row r="115" spans="1:7" s="7" customFormat="1" ht="31.2" customHeight="1" x14ac:dyDescent="0.25">
      <c r="A115" s="428" t="s">
        <v>518</v>
      </c>
      <c r="B115" s="428"/>
      <c r="C115" s="428"/>
      <c r="D115" s="428"/>
      <c r="E115" s="428"/>
      <c r="F115" s="428"/>
      <c r="G115" s="428"/>
    </row>
    <row r="116" spans="1:7" s="7" customFormat="1" ht="68.400000000000006" customHeight="1" x14ac:dyDescent="0.25">
      <c r="A116" s="428" t="s">
        <v>519</v>
      </c>
      <c r="B116" s="428"/>
      <c r="C116" s="428"/>
      <c r="D116" s="428"/>
      <c r="E116" s="428"/>
      <c r="F116" s="428"/>
      <c r="G116" s="428"/>
    </row>
    <row r="117" spans="1:7" s="7" customFormat="1" ht="15" customHeight="1" x14ac:dyDescent="0.25">
      <c r="A117" s="423" t="s">
        <v>520</v>
      </c>
      <c r="B117" s="423"/>
      <c r="C117" s="423"/>
      <c r="D117" s="423"/>
      <c r="E117" s="423"/>
      <c r="F117" s="423"/>
      <c r="G117" s="423"/>
    </row>
    <row r="118" spans="1:7" ht="42.75" customHeight="1" x14ac:dyDescent="0.25">
      <c r="A118" s="423" t="s">
        <v>521</v>
      </c>
      <c r="B118" s="423"/>
      <c r="C118" s="423"/>
      <c r="D118" s="423"/>
      <c r="E118" s="423"/>
      <c r="F118" s="423"/>
      <c r="G118" s="423"/>
    </row>
    <row r="119" spans="1:7" ht="40.5" customHeight="1" x14ac:dyDescent="0.25">
      <c r="A119" s="423" t="s">
        <v>522</v>
      </c>
      <c r="B119" s="423"/>
      <c r="C119" s="423"/>
      <c r="D119" s="423"/>
      <c r="E119" s="423"/>
      <c r="F119" s="423"/>
      <c r="G119" s="423"/>
    </row>
    <row r="120" spans="1:7" ht="55.2" customHeight="1" x14ac:dyDescent="0.25">
      <c r="A120" s="423" t="s">
        <v>523</v>
      </c>
      <c r="B120" s="423"/>
      <c r="C120" s="423"/>
      <c r="D120" s="423"/>
      <c r="E120" s="423"/>
      <c r="F120" s="423"/>
      <c r="G120" s="423"/>
    </row>
    <row r="121" spans="1:7" hidden="1" x14ac:dyDescent="0.25">
      <c r="A121" s="12"/>
      <c r="B121" s="12"/>
      <c r="C121" s="12"/>
      <c r="D121" s="12"/>
      <c r="E121" s="12"/>
      <c r="F121" s="12"/>
      <c r="G121" s="12"/>
    </row>
    <row r="122" spans="1:7" hidden="1" x14ac:dyDescent="0.25"/>
    <row r="123" spans="1:7" hidden="1" x14ac:dyDescent="0.25">
      <c r="A123" s="9" t="s">
        <v>524</v>
      </c>
      <c r="B123" s="7"/>
      <c r="C123" s="7"/>
    </row>
    <row r="124" spans="1:7" hidden="1" x14ac:dyDescent="0.25">
      <c r="A124" s="423" t="s">
        <v>525</v>
      </c>
      <c r="B124" s="423"/>
      <c r="C124" s="423"/>
      <c r="D124" s="423"/>
      <c r="E124" s="423"/>
      <c r="F124" s="423"/>
      <c r="G124" s="423"/>
    </row>
    <row r="125" spans="1:7" hidden="1" x14ac:dyDescent="0.25">
      <c r="A125" t="s">
        <v>526</v>
      </c>
    </row>
    <row r="126" spans="1:7" hidden="1" x14ac:dyDescent="0.25">
      <c r="A126" t="s">
        <v>527</v>
      </c>
    </row>
    <row r="127" spans="1:7" hidden="1" x14ac:dyDescent="0.25">
      <c r="A127" t="s">
        <v>528</v>
      </c>
    </row>
    <row r="128" spans="1:7" hidden="1" x14ac:dyDescent="0.25">
      <c r="A128" s="427" t="s">
        <v>529</v>
      </c>
      <c r="B128" s="427"/>
      <c r="C128" s="427"/>
      <c r="D128" s="427"/>
      <c r="E128" s="427"/>
      <c r="F128" s="427"/>
    </row>
    <row r="129" spans="1:8" s="7" customFormat="1" hidden="1" x14ac:dyDescent="0.25">
      <c r="A129" t="s">
        <v>530</v>
      </c>
      <c r="B129"/>
      <c r="C129"/>
      <c r="D129"/>
      <c r="E129"/>
      <c r="F129"/>
      <c r="G129"/>
    </row>
    <row r="130" spans="1:8" hidden="1" x14ac:dyDescent="0.25">
      <c r="A130" t="s">
        <v>531</v>
      </c>
      <c r="H130" s="348"/>
    </row>
    <row r="131" spans="1:8" hidden="1" x14ac:dyDescent="0.25">
      <c r="A131" t="s">
        <v>532</v>
      </c>
      <c r="H131" s="347"/>
    </row>
    <row r="132" spans="1:8" hidden="1" x14ac:dyDescent="0.25">
      <c r="A132" s="423" t="s">
        <v>533</v>
      </c>
      <c r="B132" s="423"/>
      <c r="C132" s="423"/>
      <c r="D132" s="423"/>
      <c r="E132" s="423"/>
      <c r="F132" s="423"/>
      <c r="G132" s="423"/>
      <c r="H132" s="347"/>
    </row>
    <row r="134" spans="1:8" hidden="1" x14ac:dyDescent="0.25">
      <c r="A134" s="62" t="s">
        <v>534</v>
      </c>
    </row>
    <row r="135" spans="1:8" hidden="1" x14ac:dyDescent="0.25">
      <c r="A135" t="s">
        <v>535</v>
      </c>
    </row>
    <row r="136" spans="1:8" hidden="1" x14ac:dyDescent="0.25"/>
    <row r="137" spans="1:8" hidden="1" x14ac:dyDescent="0.25">
      <c r="A137" s="62" t="s">
        <v>536</v>
      </c>
      <c r="B137" s="62"/>
      <c r="C137" s="62"/>
      <c r="D137" s="62"/>
    </row>
    <row r="138" spans="1:8" hidden="1" x14ac:dyDescent="0.25">
      <c r="A138" s="423" t="s">
        <v>537</v>
      </c>
      <c r="B138" s="423"/>
      <c r="C138" s="423"/>
      <c r="D138" s="423"/>
      <c r="E138" s="423"/>
      <c r="F138" s="423"/>
      <c r="G138" s="423"/>
    </row>
    <row r="139" spans="1:8" hidden="1" x14ac:dyDescent="0.25">
      <c r="A139" t="s">
        <v>538</v>
      </c>
    </row>
    <row r="140" spans="1:8" x14ac:dyDescent="0.25">
      <c r="A140" s="9" t="s">
        <v>539</v>
      </c>
    </row>
    <row r="141" spans="1:8" ht="27" customHeight="1" x14ac:dyDescent="0.25">
      <c r="A141" s="423" t="s">
        <v>18</v>
      </c>
      <c r="B141" s="423"/>
      <c r="C141" s="423"/>
      <c r="D141" s="423"/>
      <c r="E141" s="423"/>
      <c r="F141" s="423"/>
      <c r="G141" s="423"/>
    </row>
    <row r="142" spans="1:8" ht="15" customHeight="1" x14ac:dyDescent="0.25">
      <c r="A142" t="s">
        <v>540</v>
      </c>
    </row>
    <row r="143" spans="1:8" x14ac:dyDescent="0.25">
      <c r="A143" t="s">
        <v>541</v>
      </c>
    </row>
    <row r="144" spans="1:8" hidden="1" x14ac:dyDescent="0.25"/>
    <row r="145" spans="1:7" ht="42" customHeight="1" x14ac:dyDescent="0.25">
      <c r="A145" s="423" t="s">
        <v>542</v>
      </c>
      <c r="B145" s="423"/>
      <c r="C145" s="423"/>
      <c r="D145" s="423"/>
      <c r="E145" s="423"/>
      <c r="F145" s="423"/>
      <c r="G145" s="423"/>
    </row>
    <row r="147" spans="1:7" x14ac:dyDescent="0.25">
      <c r="A147" s="9" t="s">
        <v>543</v>
      </c>
    </row>
    <row r="148" spans="1:7" x14ac:dyDescent="0.25">
      <c r="A148" t="s">
        <v>544</v>
      </c>
    </row>
    <row r="149" spans="1:7" x14ac:dyDescent="0.25">
      <c r="A149" t="s">
        <v>545</v>
      </c>
    </row>
    <row r="150" spans="1:7" x14ac:dyDescent="0.25">
      <c r="A150" t="s">
        <v>546</v>
      </c>
    </row>
    <row r="152" spans="1:7" hidden="1" x14ac:dyDescent="0.25">
      <c r="A152" s="62" t="s">
        <v>547</v>
      </c>
    </row>
    <row r="153" spans="1:7" hidden="1" x14ac:dyDescent="0.25">
      <c r="A153" s="423" t="s">
        <v>548</v>
      </c>
      <c r="B153" s="423"/>
      <c r="C153" s="423"/>
      <c r="D153" s="423"/>
      <c r="E153" s="423"/>
      <c r="F153" s="423"/>
      <c r="G153" s="423"/>
    </row>
    <row r="154" spans="1:7" x14ac:dyDescent="0.25">
      <c r="A154" s="376" t="s">
        <v>549</v>
      </c>
    </row>
    <row r="155" spans="1:7" ht="28.5" customHeight="1" x14ac:dyDescent="0.25">
      <c r="A155" s="417" t="s">
        <v>550</v>
      </c>
      <c r="B155" s="417"/>
      <c r="C155" s="417"/>
      <c r="D155" s="417"/>
      <c r="E155" s="417"/>
      <c r="F155" s="417"/>
      <c r="G155" s="417"/>
    </row>
    <row r="157" spans="1:7" hidden="1" x14ac:dyDescent="0.25">
      <c r="A157" s="9" t="s">
        <v>551</v>
      </c>
      <c r="B157" s="9"/>
      <c r="C157" s="9"/>
      <c r="D157" s="9"/>
      <c r="E157" s="9"/>
      <c r="F157" s="9"/>
      <c r="G157" s="9"/>
    </row>
    <row r="158" spans="1:7" hidden="1" x14ac:dyDescent="0.25">
      <c r="A158" s="427" t="s">
        <v>552</v>
      </c>
      <c r="B158" s="427"/>
      <c r="C158" s="427"/>
      <c r="D158" s="427"/>
      <c r="E158" s="427"/>
      <c r="F158" s="347"/>
      <c r="G158" s="347"/>
    </row>
    <row r="159" spans="1:7" hidden="1" x14ac:dyDescent="0.25">
      <c r="A159" s="427" t="s">
        <v>553</v>
      </c>
      <c r="B159" s="427"/>
      <c r="C159" s="427"/>
      <c r="D159" s="427"/>
      <c r="E159" s="427"/>
      <c r="F159" s="347"/>
      <c r="G159" s="347"/>
    </row>
    <row r="160" spans="1:7" ht="39" hidden="1" customHeight="1" x14ac:dyDescent="0.25">
      <c r="A160" s="427" t="s">
        <v>554</v>
      </c>
      <c r="B160" s="427"/>
      <c r="C160" s="427"/>
      <c r="D160" s="427"/>
      <c r="E160" s="427"/>
      <c r="F160" s="347"/>
      <c r="G160" s="347"/>
    </row>
    <row r="161" spans="1:9" hidden="1" x14ac:dyDescent="0.25"/>
    <row r="162" spans="1:9" x14ac:dyDescent="0.25">
      <c r="A162" s="9" t="s">
        <v>69</v>
      </c>
      <c r="H162" s="347"/>
      <c r="I162" s="347"/>
    </row>
    <row r="163" spans="1:9" hidden="1" x14ac:dyDescent="0.25">
      <c r="A163" s="9"/>
      <c r="H163" s="347"/>
      <c r="I163" s="347"/>
    </row>
    <row r="164" spans="1:9" x14ac:dyDescent="0.25">
      <c r="A164" t="s">
        <v>555</v>
      </c>
      <c r="H164" s="347"/>
      <c r="I164" s="347"/>
    </row>
    <row r="165" spans="1:9" x14ac:dyDescent="0.25">
      <c r="A165" t="s">
        <v>556</v>
      </c>
    </row>
    <row r="167" spans="1:9" x14ac:dyDescent="0.25">
      <c r="A167" s="9" t="s">
        <v>557</v>
      </c>
    </row>
    <row r="168" spans="1:9" x14ac:dyDescent="0.25">
      <c r="A168" t="s">
        <v>558</v>
      </c>
    </row>
    <row r="169" spans="1:9" x14ac:dyDescent="0.25">
      <c r="A169" t="s">
        <v>559</v>
      </c>
    </row>
    <row r="171" spans="1:9" hidden="1" x14ac:dyDescent="0.25">
      <c r="A171" s="9" t="s">
        <v>560</v>
      </c>
    </row>
    <row r="172" spans="1:9" hidden="1" x14ac:dyDescent="0.25">
      <c r="A172" s="9"/>
    </row>
    <row r="173" spans="1:9" hidden="1" x14ac:dyDescent="0.25">
      <c r="A173" s="426" t="s">
        <v>561</v>
      </c>
      <c r="B173" s="426"/>
      <c r="C173" s="426"/>
      <c r="D173" s="426"/>
      <c r="E173" s="426"/>
      <c r="F173" s="347"/>
      <c r="G173" s="347"/>
    </row>
    <row r="174" spans="1:9" hidden="1" x14ac:dyDescent="0.25">
      <c r="A174" s="352"/>
      <c r="B174" s="347"/>
      <c r="C174" s="347"/>
      <c r="D174" s="347"/>
      <c r="E174" s="347"/>
      <c r="F174" s="347"/>
      <c r="G174" s="347"/>
    </row>
    <row r="175" spans="1:9" x14ac:dyDescent="0.25">
      <c r="A175" s="9" t="s">
        <v>562</v>
      </c>
    </row>
    <row r="176" spans="1:9" x14ac:dyDescent="0.25">
      <c r="A176" t="s">
        <v>563</v>
      </c>
    </row>
    <row r="177" spans="1:8" ht="40.200000000000003" customHeight="1" x14ac:dyDescent="0.25">
      <c r="A177" s="424" t="s">
        <v>564</v>
      </c>
      <c r="B177" s="424"/>
      <c r="C177" s="424"/>
      <c r="D177" s="424"/>
      <c r="E177" s="424"/>
      <c r="F177" s="424"/>
      <c r="G177" s="424"/>
    </row>
    <row r="179" spans="1:8" hidden="1" x14ac:dyDescent="0.25">
      <c r="A179" s="9" t="s">
        <v>565</v>
      </c>
      <c r="B179" s="7"/>
      <c r="C179" s="7"/>
      <c r="D179" s="7"/>
    </row>
    <row r="180" spans="1:8" hidden="1" x14ac:dyDescent="0.25">
      <c r="A180" s="427" t="s">
        <v>566</v>
      </c>
      <c r="B180" s="427"/>
      <c r="C180" s="427"/>
      <c r="D180" s="427"/>
      <c r="E180" s="427"/>
      <c r="F180" s="427"/>
      <c r="G180" s="427"/>
    </row>
    <row r="181" spans="1:8" hidden="1" x14ac:dyDescent="0.25">
      <c r="A181" s="427" t="s">
        <v>567</v>
      </c>
      <c r="B181" s="427"/>
      <c r="C181" s="427"/>
      <c r="D181" s="427"/>
      <c r="E181" s="427"/>
      <c r="F181" s="427"/>
      <c r="G181" s="427"/>
    </row>
    <row r="182" spans="1:8" hidden="1" x14ac:dyDescent="0.25">
      <c r="A182" s="424" t="s">
        <v>568</v>
      </c>
      <c r="B182" s="424"/>
      <c r="C182" s="424"/>
      <c r="D182" s="424"/>
      <c r="E182" s="424"/>
      <c r="F182" s="424"/>
      <c r="G182" s="424"/>
      <c r="H182" s="347"/>
    </row>
    <row r="183" spans="1:8" hidden="1" x14ac:dyDescent="0.25">
      <c r="A183" s="424" t="s">
        <v>569</v>
      </c>
      <c r="B183" s="424"/>
      <c r="C183" s="424"/>
      <c r="D183" s="424"/>
      <c r="E183" s="424"/>
      <c r="F183" s="424"/>
      <c r="G183" s="424"/>
      <c r="H183" s="347"/>
    </row>
    <row r="184" spans="1:8" hidden="1" x14ac:dyDescent="0.25">
      <c r="A184" s="424" t="s">
        <v>570</v>
      </c>
      <c r="B184" s="424"/>
      <c r="C184" s="424"/>
      <c r="D184" s="424"/>
      <c r="E184" s="424"/>
      <c r="F184" s="424"/>
      <c r="G184" s="424"/>
    </row>
    <row r="185" spans="1:8" hidden="1" x14ac:dyDescent="0.25">
      <c r="A185" s="353"/>
      <c r="B185" s="353"/>
      <c r="C185" s="353"/>
      <c r="D185" s="353"/>
      <c r="E185" s="353"/>
      <c r="F185" s="353"/>
      <c r="G185" s="353"/>
    </row>
    <row r="186" spans="1:8" ht="13.2" customHeight="1" x14ac:dyDescent="0.25">
      <c r="A186" s="9" t="s">
        <v>571</v>
      </c>
      <c r="B186" s="9"/>
      <c r="C186" s="9"/>
      <c r="D186" s="9"/>
      <c r="E186" s="9"/>
      <c r="F186" s="353"/>
      <c r="G186" s="353"/>
    </row>
    <row r="187" spans="1:8" ht="51.75" customHeight="1" x14ac:dyDescent="0.25">
      <c r="A187" s="424" t="s">
        <v>80</v>
      </c>
      <c r="B187" s="424"/>
      <c r="C187" s="424"/>
      <c r="D187" s="424"/>
      <c r="E187" s="424"/>
      <c r="F187" s="424"/>
      <c r="G187" s="424"/>
      <c r="H187" s="347"/>
    </row>
    <row r="188" spans="1:8" ht="30" customHeight="1" x14ac:dyDescent="0.25">
      <c r="A188" s="424" t="s">
        <v>572</v>
      </c>
      <c r="B188" s="424"/>
      <c r="C188" s="424"/>
      <c r="D188" s="424"/>
      <c r="E188" s="424"/>
      <c r="F188" s="424"/>
      <c r="G188" s="424"/>
    </row>
    <row r="189" spans="1:8" ht="27.75" customHeight="1" x14ac:dyDescent="0.25">
      <c r="A189" s="424" t="s">
        <v>573</v>
      </c>
      <c r="B189" s="424"/>
      <c r="C189" s="424"/>
      <c r="D189" s="424"/>
      <c r="E189" s="424"/>
      <c r="F189" s="424"/>
      <c r="G189" s="424"/>
    </row>
    <row r="190" spans="1:8" ht="26.25" customHeight="1" x14ac:dyDescent="0.25">
      <c r="A190" s="424" t="s">
        <v>574</v>
      </c>
      <c r="B190" s="424"/>
      <c r="C190" s="424"/>
      <c r="D190" s="424"/>
      <c r="E190" s="424"/>
      <c r="F190" s="424"/>
      <c r="G190" s="424"/>
    </row>
    <row r="191" spans="1:8" x14ac:dyDescent="0.25">
      <c r="A191" s="424" t="s">
        <v>68</v>
      </c>
      <c r="B191" s="424"/>
      <c r="C191" s="424"/>
      <c r="D191" s="424"/>
      <c r="E191" s="424"/>
      <c r="F191" s="424"/>
      <c r="G191" s="424"/>
      <c r="H191" s="347"/>
    </row>
    <row r="192" spans="1:8" x14ac:dyDescent="0.25">
      <c r="A192" s="353"/>
      <c r="B192" s="353"/>
      <c r="C192" s="353"/>
      <c r="D192" s="353"/>
      <c r="E192" s="353"/>
      <c r="F192" s="353"/>
      <c r="G192" s="353"/>
      <c r="H192" s="347"/>
    </row>
    <row r="193" spans="1:8" x14ac:dyDescent="0.25">
      <c r="A193" s="354" t="s">
        <v>575</v>
      </c>
      <c r="B193" s="7"/>
      <c r="H193" s="347"/>
    </row>
    <row r="194" spans="1:8" x14ac:dyDescent="0.25">
      <c r="A194" t="s">
        <v>576</v>
      </c>
    </row>
    <row r="195" spans="1:8" x14ac:dyDescent="0.25">
      <c r="A195" t="s">
        <v>577</v>
      </c>
    </row>
    <row r="196" spans="1:8" x14ac:dyDescent="0.25">
      <c r="A196" s="22" t="s">
        <v>578</v>
      </c>
      <c r="B196" s="22"/>
    </row>
    <row r="197" spans="1:8" x14ac:dyDescent="0.25">
      <c r="A197" t="s">
        <v>579</v>
      </c>
    </row>
    <row r="198" spans="1:8" x14ac:dyDescent="0.25">
      <c r="A198" t="s">
        <v>580</v>
      </c>
    </row>
    <row r="199" spans="1:8" x14ac:dyDescent="0.25">
      <c r="A199" t="s">
        <v>581</v>
      </c>
    </row>
    <row r="200" spans="1:8" x14ac:dyDescent="0.25">
      <c r="A200" t="s">
        <v>582</v>
      </c>
    </row>
    <row r="201" spans="1:8" x14ac:dyDescent="0.25">
      <c r="A201" t="s">
        <v>583</v>
      </c>
    </row>
    <row r="202" spans="1:8" x14ac:dyDescent="0.25">
      <c r="A202" t="s">
        <v>584</v>
      </c>
    </row>
    <row r="203" spans="1:8" x14ac:dyDescent="0.25">
      <c r="A203" t="s">
        <v>585</v>
      </c>
    </row>
    <row r="204" spans="1:8" x14ac:dyDescent="0.25">
      <c r="A204" s="22" t="s">
        <v>586</v>
      </c>
    </row>
    <row r="205" spans="1:8" x14ac:dyDescent="0.25">
      <c r="A205" t="s">
        <v>587</v>
      </c>
    </row>
    <row r="206" spans="1:8" x14ac:dyDescent="0.25">
      <c r="A206" t="s">
        <v>588</v>
      </c>
    </row>
    <row r="207" spans="1:8" x14ac:dyDescent="0.25">
      <c r="A207" t="s">
        <v>589</v>
      </c>
    </row>
    <row r="208" spans="1:8" x14ac:dyDescent="0.25">
      <c r="A208" t="s">
        <v>590</v>
      </c>
    </row>
    <row r="209" spans="1:7" x14ac:dyDescent="0.25">
      <c r="A209" t="s">
        <v>591</v>
      </c>
    </row>
    <row r="210" spans="1:7" x14ac:dyDescent="0.25">
      <c r="A210" t="s">
        <v>592</v>
      </c>
    </row>
    <row r="211" spans="1:7" x14ac:dyDescent="0.25">
      <c r="A211" t="s">
        <v>593</v>
      </c>
    </row>
    <row r="212" spans="1:7" x14ac:dyDescent="0.25">
      <c r="A212" s="425" t="s">
        <v>594</v>
      </c>
      <c r="B212" s="425"/>
      <c r="C212" s="425"/>
      <c r="D212" s="425"/>
      <c r="E212" s="425"/>
    </row>
    <row r="213" spans="1:7" x14ac:dyDescent="0.25">
      <c r="A213" s="425"/>
      <c r="B213" s="425"/>
      <c r="C213" s="425"/>
      <c r="D213" s="425"/>
      <c r="E213" s="425"/>
    </row>
    <row r="214" spans="1:7" x14ac:dyDescent="0.25">
      <c r="A214" t="s">
        <v>595</v>
      </c>
    </row>
    <row r="215" spans="1:7" x14ac:dyDescent="0.25">
      <c r="A215" t="s">
        <v>81</v>
      </c>
    </row>
    <row r="217" spans="1:7" x14ac:dyDescent="0.25">
      <c r="A217" s="354" t="s">
        <v>596</v>
      </c>
    </row>
    <row r="218" spans="1:7" ht="27.75" customHeight="1" x14ac:dyDescent="0.25">
      <c r="A218" s="423" t="s">
        <v>67</v>
      </c>
      <c r="B218" s="423"/>
      <c r="C218" s="423"/>
      <c r="D218" s="423"/>
      <c r="E218" s="423"/>
      <c r="F218" s="423"/>
      <c r="G218" s="423"/>
    </row>
    <row r="219" spans="1:7" ht="26.25" customHeight="1" x14ac:dyDescent="0.25">
      <c r="A219" s="423" t="s">
        <v>597</v>
      </c>
      <c r="B219" s="423"/>
      <c r="C219" s="423"/>
      <c r="D219" s="423"/>
      <c r="E219" s="423"/>
      <c r="F219" s="423"/>
      <c r="G219" s="423"/>
    </row>
    <row r="220" spans="1:7" x14ac:dyDescent="0.25">
      <c r="A220" t="s">
        <v>598</v>
      </c>
    </row>
    <row r="221" spans="1:7" ht="26.25" customHeight="1" x14ac:dyDescent="0.25">
      <c r="A221" s="423" t="s">
        <v>599</v>
      </c>
      <c r="B221" s="423"/>
      <c r="C221" s="423"/>
      <c r="D221" s="423"/>
      <c r="E221" s="423"/>
      <c r="F221" s="423"/>
      <c r="G221" s="423"/>
    </row>
    <row r="222" spans="1:7" x14ac:dyDescent="0.25">
      <c r="A222" t="s">
        <v>600</v>
      </c>
    </row>
    <row r="223" spans="1:7" ht="37.5" customHeight="1" x14ac:dyDescent="0.25">
      <c r="A223" s="423" t="s">
        <v>601</v>
      </c>
      <c r="B223" s="423"/>
      <c r="C223" s="423"/>
      <c r="D223" s="423"/>
      <c r="E223" s="423"/>
      <c r="F223" s="423"/>
      <c r="G223" s="423"/>
    </row>
    <row r="224" spans="1:7" ht="13.5" customHeight="1" x14ac:dyDescent="0.25">
      <c r="A224" t="s">
        <v>602</v>
      </c>
    </row>
    <row r="225" spans="1:7" x14ac:dyDescent="0.25">
      <c r="A225" t="s">
        <v>603</v>
      </c>
    </row>
    <row r="226" spans="1:7" ht="28.5" customHeight="1" x14ac:dyDescent="0.25">
      <c r="A226" s="423" t="s">
        <v>604</v>
      </c>
      <c r="B226" s="423"/>
      <c r="C226" s="423"/>
      <c r="D226" s="423"/>
      <c r="E226" s="423"/>
      <c r="F226" s="423"/>
      <c r="G226" s="423"/>
    </row>
    <row r="227" spans="1:7" ht="26.25" customHeight="1" x14ac:dyDescent="0.25">
      <c r="A227" s="423" t="s">
        <v>605</v>
      </c>
      <c r="B227" s="423"/>
      <c r="C227" s="423"/>
      <c r="D227" s="423"/>
      <c r="E227" s="423"/>
      <c r="F227" s="423"/>
      <c r="G227" s="423"/>
    </row>
    <row r="229" spans="1:7" x14ac:dyDescent="0.25">
      <c r="A229" s="62" t="s">
        <v>28</v>
      </c>
      <c r="B229" s="62"/>
      <c r="C229" s="62"/>
    </row>
    <row r="230" spans="1:7" ht="18" customHeight="1" x14ac:dyDescent="0.25">
      <c r="A230" t="s">
        <v>29</v>
      </c>
    </row>
    <row r="232" spans="1:7" x14ac:dyDescent="0.25">
      <c r="A232" s="62" t="s">
        <v>30</v>
      </c>
    </row>
    <row r="233" spans="1:7" ht="19.2" customHeight="1" x14ac:dyDescent="0.25">
      <c r="A233" t="s">
        <v>31</v>
      </c>
    </row>
    <row r="235" spans="1:7" ht="26.4" customHeight="1" x14ac:dyDescent="0.25">
      <c r="A235" s="422" t="s">
        <v>32</v>
      </c>
      <c r="B235" s="422"/>
      <c r="C235" s="422"/>
      <c r="D235" s="422"/>
      <c r="E235" s="422"/>
      <c r="F235" s="422"/>
      <c r="G235" s="422"/>
    </row>
    <row r="236" spans="1:7" ht="18.600000000000001" customHeight="1" x14ac:dyDescent="0.25">
      <c r="A236" s="1" t="s">
        <v>33</v>
      </c>
      <c r="B236" s="1"/>
      <c r="C236" s="1"/>
      <c r="D236" s="1"/>
      <c r="E236" s="1"/>
      <c r="F236" s="62"/>
      <c r="G236" s="62"/>
    </row>
    <row r="238" spans="1:7" ht="39" customHeight="1" x14ac:dyDescent="0.25">
      <c r="A238" s="422" t="s">
        <v>34</v>
      </c>
      <c r="B238" s="422"/>
      <c r="C238" s="422"/>
      <c r="D238" s="422"/>
      <c r="E238" s="422"/>
      <c r="F238" s="422"/>
      <c r="G238" s="422"/>
    </row>
    <row r="239" spans="1:7" ht="20.399999999999999" customHeight="1" x14ac:dyDescent="0.25">
      <c r="A239" t="s">
        <v>25</v>
      </c>
    </row>
  </sheetData>
  <mergeCells count="57">
    <mergeCell ref="A32:G32"/>
    <mergeCell ref="A31:G31"/>
    <mergeCell ref="A8:G8"/>
    <mergeCell ref="A9:G9"/>
    <mergeCell ref="A25:E26"/>
    <mergeCell ref="A27:G27"/>
    <mergeCell ref="A111:G111"/>
    <mergeCell ref="A33:G33"/>
    <mergeCell ref="A66:B66"/>
    <mergeCell ref="C66:D66"/>
    <mergeCell ref="A84:G84"/>
    <mergeCell ref="A110:G110"/>
    <mergeCell ref="A103:E103"/>
    <mergeCell ref="A104:G104"/>
    <mergeCell ref="A106:E106"/>
    <mergeCell ref="A107:E107"/>
    <mergeCell ref="A120:G120"/>
    <mergeCell ref="A112:G112"/>
    <mergeCell ref="A113:G113"/>
    <mergeCell ref="A114:G114"/>
    <mergeCell ref="A115:G115"/>
    <mergeCell ref="A116:G116"/>
    <mergeCell ref="A117:G117"/>
    <mergeCell ref="A118:G118"/>
    <mergeCell ref="A119:G119"/>
    <mergeCell ref="A160:E160"/>
    <mergeCell ref="A124:G124"/>
    <mergeCell ref="A128:F128"/>
    <mergeCell ref="A132:G132"/>
    <mergeCell ref="A138:G138"/>
    <mergeCell ref="A141:G141"/>
    <mergeCell ref="A145:G145"/>
    <mergeCell ref="A153:G153"/>
    <mergeCell ref="A155:G155"/>
    <mergeCell ref="A158:E158"/>
    <mergeCell ref="A159:E159"/>
    <mergeCell ref="A190:G190"/>
    <mergeCell ref="A173:E173"/>
    <mergeCell ref="A177:G177"/>
    <mergeCell ref="A180:G180"/>
    <mergeCell ref="A181:G181"/>
    <mergeCell ref="A182:G182"/>
    <mergeCell ref="A183:G183"/>
    <mergeCell ref="A184:G184"/>
    <mergeCell ref="A189:G189"/>
    <mergeCell ref="A187:G187"/>
    <mergeCell ref="A188:G188"/>
    <mergeCell ref="A238:G238"/>
    <mergeCell ref="A221:G221"/>
    <mergeCell ref="A191:G191"/>
    <mergeCell ref="A212:E213"/>
    <mergeCell ref="A218:G218"/>
    <mergeCell ref="A219:G219"/>
    <mergeCell ref="A223:G223"/>
    <mergeCell ref="A226:G226"/>
    <mergeCell ref="A227:G227"/>
    <mergeCell ref="A235:G235"/>
  </mergeCells>
  <phoneticPr fontId="130" type="noConversion"/>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R47"/>
  <sheetViews>
    <sheetView view="pageBreakPreview" zoomScaleNormal="130" zoomScaleSheetLayoutView="100" workbookViewId="0">
      <selection activeCell="A27" sqref="A27:H27"/>
    </sheetView>
  </sheetViews>
  <sheetFormatPr defaultRowHeight="13.2" x14ac:dyDescent="0.25"/>
  <cols>
    <col min="1" max="1" width="8.5546875" customWidth="1"/>
    <col min="2" max="2" width="28.88671875" customWidth="1"/>
    <col min="3" max="3" width="0.33203125" customWidth="1"/>
    <col min="4" max="5" width="10.44140625" customWidth="1"/>
    <col min="6" max="6" width="11.6640625" customWidth="1"/>
    <col min="7" max="7" width="10.6640625" customWidth="1"/>
    <col min="8" max="8" width="12.109375" style="7" customWidth="1"/>
    <col min="9" max="10" width="9.109375" style="82" customWidth="1"/>
  </cols>
  <sheetData>
    <row r="1" spans="1:18" s="17" customFormat="1" ht="15.6" x14ac:dyDescent="0.3">
      <c r="A1" s="23" t="s">
        <v>106</v>
      </c>
      <c r="B1" s="44"/>
      <c r="C1" s="44"/>
      <c r="D1" s="44"/>
      <c r="E1" s="44"/>
      <c r="F1" s="44"/>
      <c r="G1" s="44"/>
      <c r="H1" s="129"/>
      <c r="I1" s="130"/>
      <c r="J1" s="130"/>
    </row>
    <row r="2" spans="1:18" ht="12" customHeight="1" x14ac:dyDescent="0.25">
      <c r="A2" s="7"/>
      <c r="B2" s="7"/>
      <c r="C2" s="7"/>
      <c r="D2" s="7"/>
      <c r="E2" s="7"/>
      <c r="F2" s="7"/>
      <c r="G2" s="7"/>
      <c r="H2" s="39"/>
    </row>
    <row r="3" spans="1:18" hidden="1" x14ac:dyDescent="0.25">
      <c r="A3" s="181" t="s">
        <v>265</v>
      </c>
      <c r="B3" s="7"/>
      <c r="C3" s="7"/>
      <c r="D3" s="7"/>
      <c r="E3" s="7"/>
      <c r="F3" s="7"/>
      <c r="G3" s="7"/>
      <c r="H3" s="39"/>
    </row>
    <row r="4" spans="1:18" s="82" customFormat="1" hidden="1" x14ac:dyDescent="0.25">
      <c r="A4" s="7" t="s">
        <v>187</v>
      </c>
      <c r="B4" s="7"/>
      <c r="C4" s="7"/>
      <c r="D4" s="7"/>
      <c r="E4" s="7"/>
      <c r="F4" s="7"/>
      <c r="G4" s="7"/>
      <c r="H4" s="39"/>
      <c r="K4"/>
      <c r="L4"/>
      <c r="M4"/>
      <c r="N4"/>
      <c r="O4"/>
      <c r="P4"/>
      <c r="Q4"/>
      <c r="R4"/>
    </row>
    <row r="5" spans="1:18" s="82" customFormat="1" hidden="1" x14ac:dyDescent="0.25">
      <c r="A5" s="7"/>
      <c r="B5" s="7"/>
      <c r="C5" s="7"/>
      <c r="D5" s="7"/>
      <c r="E5" s="7"/>
      <c r="F5" s="7"/>
      <c r="G5" s="7"/>
      <c r="H5" s="39"/>
      <c r="K5"/>
      <c r="L5"/>
      <c r="M5"/>
      <c r="N5"/>
      <c r="O5"/>
      <c r="P5"/>
      <c r="Q5"/>
      <c r="R5"/>
    </row>
    <row r="6" spans="1:18" s="82" customFormat="1" ht="21" hidden="1" x14ac:dyDescent="0.25">
      <c r="A6" s="431"/>
      <c r="B6" s="432"/>
      <c r="C6" s="432"/>
      <c r="D6" s="432"/>
      <c r="E6" s="432"/>
      <c r="F6" s="433"/>
      <c r="G6" s="163" t="s">
        <v>346</v>
      </c>
      <c r="H6" s="108"/>
      <c r="K6"/>
      <c r="L6"/>
      <c r="M6"/>
      <c r="N6"/>
      <c r="O6"/>
      <c r="P6"/>
      <c r="Q6"/>
      <c r="R6"/>
    </row>
    <row r="7" spans="1:18" s="82" customFormat="1" hidden="1" x14ac:dyDescent="0.25">
      <c r="A7" s="434" t="s">
        <v>188</v>
      </c>
      <c r="B7" s="435"/>
      <c r="C7" s="435"/>
      <c r="D7" s="435"/>
      <c r="E7" s="435"/>
      <c r="F7" s="436"/>
      <c r="G7" s="164"/>
      <c r="H7" s="109"/>
      <c r="K7"/>
      <c r="L7"/>
      <c r="M7"/>
      <c r="N7"/>
      <c r="O7"/>
      <c r="P7"/>
      <c r="Q7"/>
      <c r="R7"/>
    </row>
    <row r="8" spans="1:18" s="82" customFormat="1" hidden="1" x14ac:dyDescent="0.25">
      <c r="A8" s="434" t="s">
        <v>302</v>
      </c>
      <c r="B8" s="435"/>
      <c r="C8" s="435"/>
      <c r="D8" s="435"/>
      <c r="E8" s="435"/>
      <c r="F8" s="436"/>
      <c r="G8" s="165"/>
      <c r="H8" s="153"/>
      <c r="K8" s="7"/>
      <c r="L8" s="7"/>
      <c r="M8" s="7"/>
      <c r="N8" s="7"/>
      <c r="O8" s="7"/>
      <c r="P8" s="7"/>
      <c r="Q8" s="7"/>
      <c r="R8" s="7"/>
    </row>
    <row r="9" spans="1:18" s="82" customFormat="1" hidden="1" x14ac:dyDescent="0.25">
      <c r="A9" s="177" t="s">
        <v>340</v>
      </c>
      <c r="B9" s="175"/>
      <c r="C9" s="175"/>
      <c r="D9" s="175"/>
      <c r="E9" s="175"/>
      <c r="F9" s="176"/>
      <c r="G9" s="165"/>
      <c r="H9" s="153"/>
      <c r="K9" s="7"/>
      <c r="L9" s="7"/>
      <c r="M9" s="7"/>
      <c r="N9" s="7"/>
      <c r="O9" s="7"/>
      <c r="P9" s="7"/>
      <c r="Q9" s="7"/>
      <c r="R9" s="7"/>
    </row>
    <row r="10" spans="1:18" s="82" customFormat="1" hidden="1" x14ac:dyDescent="0.25">
      <c r="A10" s="177" t="s">
        <v>341</v>
      </c>
      <c r="B10" s="175"/>
      <c r="C10" s="175"/>
      <c r="D10" s="175"/>
      <c r="E10" s="175"/>
      <c r="F10" s="176"/>
      <c r="G10" s="165"/>
      <c r="H10" s="153"/>
      <c r="K10" s="7"/>
      <c r="L10" s="7"/>
      <c r="M10" s="7"/>
      <c r="N10" s="7"/>
      <c r="O10" s="7"/>
      <c r="P10" s="7"/>
      <c r="Q10" s="7"/>
      <c r="R10" s="7"/>
    </row>
    <row r="11" spans="1:18" s="82" customFormat="1" hidden="1" x14ac:dyDescent="0.25">
      <c r="A11" s="434" t="s">
        <v>339</v>
      </c>
      <c r="B11" s="435"/>
      <c r="C11" s="435"/>
      <c r="D11" s="435"/>
      <c r="E11" s="435"/>
      <c r="F11" s="436"/>
      <c r="G11" s="165">
        <f>G8+G9-G10</f>
        <v>0</v>
      </c>
      <c r="H11" s="153"/>
      <c r="K11" s="7"/>
      <c r="L11" s="7"/>
      <c r="M11" s="7"/>
      <c r="N11" s="7"/>
      <c r="O11" s="7"/>
      <c r="P11" s="7"/>
      <c r="Q11" s="7"/>
      <c r="R11" s="7"/>
    </row>
    <row r="12" spans="1:18" s="149" customFormat="1" hidden="1" x14ac:dyDescent="0.25">
      <c r="A12" s="439" t="s">
        <v>342</v>
      </c>
      <c r="B12" s="440"/>
      <c r="C12" s="440"/>
      <c r="D12" s="440"/>
      <c r="E12" s="440"/>
      <c r="F12" s="441"/>
      <c r="G12" s="166"/>
      <c r="H12" s="148"/>
      <c r="K12" s="62"/>
      <c r="L12" s="62"/>
      <c r="M12" s="62"/>
      <c r="N12" s="62"/>
      <c r="O12" s="62"/>
      <c r="P12" s="62"/>
      <c r="Q12" s="62"/>
      <c r="R12" s="62"/>
    </row>
    <row r="13" spans="1:18" s="82" customFormat="1" hidden="1" x14ac:dyDescent="0.25">
      <c r="A13" s="442" t="s">
        <v>343</v>
      </c>
      <c r="B13" s="443"/>
      <c r="C13" s="443"/>
      <c r="D13" s="443"/>
      <c r="E13" s="443"/>
      <c r="F13" s="444"/>
      <c r="G13" s="165"/>
      <c r="H13" s="153"/>
      <c r="K13" s="7"/>
      <c r="L13" s="7"/>
      <c r="M13" s="7"/>
      <c r="N13" s="7"/>
      <c r="O13" s="7"/>
      <c r="P13" s="7"/>
      <c r="Q13" s="7"/>
      <c r="R13" s="7"/>
    </row>
    <row r="14" spans="1:18" s="82" customFormat="1" hidden="1" x14ac:dyDescent="0.25">
      <c r="A14" s="445" t="s">
        <v>344</v>
      </c>
      <c r="B14" s="446"/>
      <c r="C14" s="446"/>
      <c r="D14" s="446"/>
      <c r="E14" s="446"/>
      <c r="F14" s="447"/>
      <c r="G14" s="164"/>
      <c r="H14" s="109"/>
      <c r="K14"/>
      <c r="L14"/>
      <c r="M14"/>
      <c r="N14"/>
      <c r="O14"/>
      <c r="P14"/>
      <c r="Q14"/>
      <c r="R14"/>
    </row>
    <row r="15" spans="1:18" s="82" customFormat="1" hidden="1" x14ac:dyDescent="0.25">
      <c r="A15" s="442" t="s">
        <v>345</v>
      </c>
      <c r="B15" s="443"/>
      <c r="C15" s="443"/>
      <c r="D15" s="443"/>
      <c r="E15" s="443"/>
      <c r="F15" s="444"/>
      <c r="G15" s="165">
        <f>G13+G14</f>
        <v>0</v>
      </c>
      <c r="H15" s="153"/>
      <c r="K15" s="7"/>
      <c r="L15" s="7"/>
      <c r="M15" s="7"/>
      <c r="N15" s="7"/>
      <c r="O15" s="7"/>
      <c r="P15" s="7"/>
      <c r="Q15" s="7"/>
      <c r="R15" s="7"/>
    </row>
    <row r="16" spans="1:18" s="149" customFormat="1" hidden="1" x14ac:dyDescent="0.25">
      <c r="A16" s="439" t="s">
        <v>303</v>
      </c>
      <c r="B16" s="440"/>
      <c r="C16" s="440"/>
      <c r="D16" s="440"/>
      <c r="E16" s="440"/>
      <c r="F16" s="441"/>
      <c r="G16" s="166">
        <f>G8-G13</f>
        <v>0</v>
      </c>
      <c r="H16" s="148"/>
      <c r="I16" s="149" t="b">
        <f>G16=aktivs!F9</f>
        <v>1</v>
      </c>
      <c r="K16" s="62"/>
      <c r="L16" s="62"/>
      <c r="M16" s="62"/>
      <c r="N16" s="62"/>
      <c r="O16" s="62"/>
      <c r="P16" s="62"/>
      <c r="Q16" s="62"/>
      <c r="R16" s="62"/>
    </row>
    <row r="17" spans="1:18" s="149" customFormat="1" ht="13.8" hidden="1" thickBot="1" x14ac:dyDescent="0.3">
      <c r="A17" s="450" t="s">
        <v>359</v>
      </c>
      <c r="B17" s="451"/>
      <c r="C17" s="451"/>
      <c r="D17" s="451"/>
      <c r="E17" s="451"/>
      <c r="F17" s="452"/>
      <c r="G17" s="167">
        <f>G11-G15</f>
        <v>0</v>
      </c>
      <c r="H17" s="148"/>
      <c r="I17" s="149" t="b">
        <f>G17=aktivs!E9</f>
        <v>1</v>
      </c>
      <c r="K17" s="62"/>
      <c r="L17" s="62"/>
      <c r="M17" s="62"/>
      <c r="N17" s="62"/>
      <c r="O17" s="62"/>
      <c r="P17" s="62"/>
      <c r="Q17" s="62"/>
      <c r="R17" s="62"/>
    </row>
    <row r="18" spans="1:18" s="82" customFormat="1" x14ac:dyDescent="0.25">
      <c r="A18"/>
      <c r="B18"/>
      <c r="C18"/>
      <c r="D18"/>
      <c r="E18"/>
      <c r="F18"/>
      <c r="G18"/>
      <c r="H18" s="7"/>
      <c r="K18"/>
      <c r="L18"/>
      <c r="M18"/>
      <c r="N18"/>
      <c r="O18"/>
      <c r="P18"/>
      <c r="Q18"/>
      <c r="R18"/>
    </row>
    <row r="19" spans="1:18" ht="13.8" x14ac:dyDescent="0.25">
      <c r="A19" s="191" t="s">
        <v>168</v>
      </c>
      <c r="B19" s="12"/>
      <c r="H19" s="39"/>
    </row>
    <row r="20" spans="1:18" ht="13.8" thickBot="1" x14ac:dyDescent="0.3">
      <c r="A20" s="7" t="s">
        <v>190</v>
      </c>
      <c r="B20" s="12"/>
      <c r="C20" s="7"/>
      <c r="D20" s="7"/>
      <c r="H20" s="39"/>
    </row>
    <row r="21" spans="1:18" s="59" customFormat="1" ht="33.75" customHeight="1" x14ac:dyDescent="0.25">
      <c r="A21" s="437"/>
      <c r="B21" s="438"/>
      <c r="C21" s="168" t="s">
        <v>191</v>
      </c>
      <c r="D21" s="189" t="s">
        <v>644</v>
      </c>
      <c r="E21" s="168" t="s">
        <v>347</v>
      </c>
      <c r="F21" s="168" t="s">
        <v>192</v>
      </c>
      <c r="G21" s="168" t="s">
        <v>193</v>
      </c>
      <c r="H21" s="169" t="s">
        <v>172</v>
      </c>
      <c r="I21" s="88"/>
      <c r="J21" s="88"/>
    </row>
    <row r="22" spans="1:18" x14ac:dyDescent="0.25">
      <c r="A22" s="461" t="s">
        <v>194</v>
      </c>
      <c r="B22" s="462"/>
      <c r="C22" s="462"/>
      <c r="D22" s="462"/>
      <c r="E22" s="462"/>
      <c r="F22" s="462"/>
      <c r="G22" s="462"/>
      <c r="H22" s="463"/>
    </row>
    <row r="23" spans="1:18" ht="13.8" x14ac:dyDescent="0.25">
      <c r="A23" s="448" t="s">
        <v>606</v>
      </c>
      <c r="B23" s="449"/>
      <c r="C23" s="133"/>
      <c r="D23" s="133">
        <v>203616</v>
      </c>
      <c r="E23" s="131">
        <v>5087547</v>
      </c>
      <c r="F23" s="131">
        <v>4489370</v>
      </c>
      <c r="G23" s="131">
        <v>18725</v>
      </c>
      <c r="H23" s="170">
        <f>SUM(C23:G23)</f>
        <v>9799258</v>
      </c>
    </row>
    <row r="24" spans="1:18" ht="13.8" x14ac:dyDescent="0.25">
      <c r="A24" s="456" t="s">
        <v>340</v>
      </c>
      <c r="B24" s="457"/>
      <c r="C24" s="135"/>
      <c r="D24" s="135"/>
      <c r="E24" s="135"/>
      <c r="F24" s="135">
        <v>245537</v>
      </c>
      <c r="G24" s="135">
        <v>2660</v>
      </c>
      <c r="H24" s="170">
        <f>SUM(C24:G24)</f>
        <v>248197</v>
      </c>
    </row>
    <row r="25" spans="1:18" ht="13.8" x14ac:dyDescent="0.25">
      <c r="A25" s="456" t="s">
        <v>348</v>
      </c>
      <c r="B25" s="457"/>
      <c r="C25" s="135">
        <v>0</v>
      </c>
      <c r="D25" s="135">
        <v>-203616</v>
      </c>
      <c r="E25" s="135">
        <v>0</v>
      </c>
      <c r="F25" s="135">
        <v>0</v>
      </c>
      <c r="G25" s="135">
        <v>0</v>
      </c>
      <c r="H25" s="170">
        <f>SUM(C25:G25)</f>
        <v>-203616</v>
      </c>
    </row>
    <row r="26" spans="1:18" ht="13.8" x14ac:dyDescent="0.25">
      <c r="A26" s="448" t="s">
        <v>661</v>
      </c>
      <c r="B26" s="449"/>
      <c r="C26" s="131">
        <f t="shared" ref="C26:H26" si="0">SUM(C23:C25)</f>
        <v>0</v>
      </c>
      <c r="D26" s="131">
        <f t="shared" si="0"/>
        <v>0</v>
      </c>
      <c r="E26" s="131">
        <f t="shared" si="0"/>
        <v>5087547</v>
      </c>
      <c r="F26" s="131">
        <f t="shared" si="0"/>
        <v>4734907</v>
      </c>
      <c r="G26" s="131">
        <f t="shared" si="0"/>
        <v>21385</v>
      </c>
      <c r="H26" s="170">
        <f t="shared" si="0"/>
        <v>9843839</v>
      </c>
      <c r="I26" s="97"/>
    </row>
    <row r="27" spans="1:18" ht="0.75" customHeight="1" x14ac:dyDescent="0.25">
      <c r="A27" s="458" t="s">
        <v>189</v>
      </c>
      <c r="B27" s="459"/>
      <c r="C27" s="459"/>
      <c r="D27" s="459"/>
      <c r="E27" s="459"/>
      <c r="F27" s="459"/>
      <c r="G27" s="459"/>
      <c r="H27" s="460"/>
    </row>
    <row r="28" spans="1:18" x14ac:dyDescent="0.25">
      <c r="A28" s="453" t="s">
        <v>342</v>
      </c>
      <c r="B28" s="454"/>
      <c r="C28" s="454"/>
      <c r="D28" s="454"/>
      <c r="E28" s="454"/>
      <c r="F28" s="454"/>
      <c r="G28" s="454"/>
      <c r="H28" s="455"/>
    </row>
    <row r="29" spans="1:18" ht="13.8" x14ac:dyDescent="0.25">
      <c r="A29" s="470" t="s">
        <v>349</v>
      </c>
      <c r="B29" s="471"/>
      <c r="C29" s="133">
        <v>0</v>
      </c>
      <c r="D29" s="133"/>
      <c r="E29" s="131">
        <v>3353252</v>
      </c>
      <c r="F29" s="131">
        <v>2196113</v>
      </c>
      <c r="G29" s="131">
        <v>10063</v>
      </c>
      <c r="H29" s="170">
        <f>F29+G29+E29</f>
        <v>5559428</v>
      </c>
    </row>
    <row r="30" spans="1:18" ht="13.8" x14ac:dyDescent="0.25">
      <c r="A30" s="480" t="s">
        <v>351</v>
      </c>
      <c r="B30" s="481"/>
      <c r="C30" s="134">
        <v>0</v>
      </c>
      <c r="D30" s="134"/>
      <c r="E30" s="135">
        <v>119655</v>
      </c>
      <c r="F30" s="135">
        <v>213253</v>
      </c>
      <c r="G30" s="135">
        <v>3905</v>
      </c>
      <c r="H30" s="170">
        <f>SUM(C30:G30)</f>
        <v>336813</v>
      </c>
    </row>
    <row r="31" spans="1:18" ht="13.8" x14ac:dyDescent="0.25">
      <c r="A31" s="480" t="s">
        <v>365</v>
      </c>
      <c r="B31" s="481"/>
      <c r="C31" s="134">
        <v>0</v>
      </c>
      <c r="D31" s="134"/>
      <c r="E31" s="135">
        <v>0</v>
      </c>
      <c r="F31" s="135">
        <v>0</v>
      </c>
      <c r="G31" s="135">
        <v>0</v>
      </c>
      <c r="H31" s="170">
        <f>SUM(C31:G31)</f>
        <v>0</v>
      </c>
    </row>
    <row r="32" spans="1:18" s="7" customFormat="1" ht="13.8" x14ac:dyDescent="0.25">
      <c r="A32" s="470" t="s">
        <v>350</v>
      </c>
      <c r="B32" s="471"/>
      <c r="C32" s="131">
        <f>SUM(C29:C31)</f>
        <v>0</v>
      </c>
      <c r="D32" s="131"/>
      <c r="E32" s="131">
        <f>SUM(E29:E31)</f>
        <v>3472907</v>
      </c>
      <c r="F32" s="131">
        <f>SUM(F29:F31)</f>
        <v>2409366</v>
      </c>
      <c r="G32" s="131">
        <f>SUM(G29:G31)</f>
        <v>13968</v>
      </c>
      <c r="H32" s="170">
        <f>H29+H30+H31</f>
        <v>5896241</v>
      </c>
      <c r="I32" s="97"/>
      <c r="J32" s="82"/>
    </row>
    <row r="33" spans="1:10" s="7" customFormat="1" ht="13.8" thickBot="1" x14ac:dyDescent="0.3">
      <c r="A33" s="474" t="s">
        <v>645</v>
      </c>
      <c r="B33" s="475"/>
      <c r="C33" s="475"/>
      <c r="D33" s="475"/>
      <c r="E33" s="475"/>
      <c r="F33" s="475"/>
      <c r="G33" s="475">
        <v>6734</v>
      </c>
      <c r="H33" s="476"/>
      <c r="I33" s="82"/>
      <c r="J33" s="82"/>
    </row>
    <row r="34" spans="1:10" s="7" customFormat="1" ht="14.4" thickTop="1" x14ac:dyDescent="0.25">
      <c r="A34" s="472" t="str">
        <f>A23</f>
        <v>2017.gada 31.decembri</v>
      </c>
      <c r="B34" s="473"/>
      <c r="C34" s="132">
        <f>C23-C29</f>
        <v>0</v>
      </c>
      <c r="D34" s="132">
        <v>203616</v>
      </c>
      <c r="E34" s="132">
        <f>E23-E29</f>
        <v>1734295</v>
      </c>
      <c r="F34" s="132">
        <f>F23-F29</f>
        <v>2293257</v>
      </c>
      <c r="G34" s="132">
        <f>G23-G29</f>
        <v>8662</v>
      </c>
      <c r="H34" s="171">
        <f>SUM(D34:G34)</f>
        <v>4239830</v>
      </c>
      <c r="I34" s="84" t="b">
        <f>H34=aktivs!F20</f>
        <v>1</v>
      </c>
      <c r="J34" s="82"/>
    </row>
    <row r="35" spans="1:10" s="7" customFormat="1" ht="14.4" thickBot="1" x14ac:dyDescent="0.3">
      <c r="A35" s="477" t="str">
        <f>A26</f>
        <v>2018.gada 31.decembri</v>
      </c>
      <c r="B35" s="478"/>
      <c r="C35" s="172">
        <f>C26-C32</f>
        <v>0</v>
      </c>
      <c r="D35" s="172">
        <f>D23+D25</f>
        <v>0</v>
      </c>
      <c r="E35" s="172">
        <f>E26-E32</f>
        <v>1614640</v>
      </c>
      <c r="F35" s="172">
        <f>F26-F32</f>
        <v>2325541</v>
      </c>
      <c r="G35" s="172">
        <f>G26-G32</f>
        <v>7417</v>
      </c>
      <c r="H35" s="173">
        <f>SUM(D35:G35)</f>
        <v>3947598</v>
      </c>
      <c r="I35" s="84" t="b">
        <f>H35=aktivs!E20</f>
        <v>1</v>
      </c>
      <c r="J35" s="97"/>
    </row>
    <row r="36" spans="1:10" x14ac:dyDescent="0.25">
      <c r="B36" s="12"/>
      <c r="C36" s="10"/>
      <c r="D36" s="10"/>
      <c r="E36" s="12"/>
      <c r="F36" s="12"/>
      <c r="H36" s="39"/>
    </row>
    <row r="37" spans="1:10" x14ac:dyDescent="0.25">
      <c r="A37" s="89" t="s">
        <v>195</v>
      </c>
      <c r="B37" s="90"/>
      <c r="C37" s="91"/>
      <c r="D37" s="91"/>
      <c r="E37" s="90"/>
      <c r="F37" s="90"/>
      <c r="H37" s="39"/>
    </row>
    <row r="38" spans="1:10" x14ac:dyDescent="0.25">
      <c r="A38" s="89"/>
      <c r="B38" s="90"/>
      <c r="C38" s="91"/>
      <c r="D38" s="91"/>
      <c r="E38" s="90"/>
      <c r="F38" s="90"/>
      <c r="H38" s="39"/>
    </row>
    <row r="39" spans="1:10" s="85" customFormat="1" ht="26.4" x14ac:dyDescent="0.25">
      <c r="A39" s="479" t="s">
        <v>196</v>
      </c>
      <c r="B39" s="479"/>
      <c r="C39" s="479"/>
      <c r="D39" s="479"/>
      <c r="E39" s="479"/>
      <c r="F39" s="92"/>
      <c r="G39" s="93" t="s">
        <v>197</v>
      </c>
      <c r="H39" s="93" t="s">
        <v>198</v>
      </c>
      <c r="I39" s="94"/>
      <c r="J39" s="94"/>
    </row>
    <row r="40" spans="1:10" s="85" customFormat="1" x14ac:dyDescent="0.25">
      <c r="A40" s="464" t="s">
        <v>377</v>
      </c>
      <c r="B40" s="465"/>
      <c r="C40" s="465"/>
      <c r="D40" s="465"/>
      <c r="E40" s="466"/>
      <c r="F40" s="392" t="s">
        <v>83</v>
      </c>
      <c r="G40" s="136"/>
      <c r="H40" s="390">
        <v>5087547</v>
      </c>
      <c r="I40" s="94"/>
      <c r="J40" s="94"/>
    </row>
    <row r="41" spans="1:10" s="85" customFormat="1" x14ac:dyDescent="0.25">
      <c r="A41" s="464" t="s">
        <v>378</v>
      </c>
      <c r="B41" s="465"/>
      <c r="C41" s="465"/>
      <c r="D41" s="465"/>
      <c r="E41" s="466"/>
      <c r="F41" s="87"/>
      <c r="G41" s="136"/>
      <c r="H41" s="390"/>
      <c r="I41" s="94"/>
      <c r="J41" s="94"/>
    </row>
    <row r="42" spans="1:10" s="85" customFormat="1" hidden="1" x14ac:dyDescent="0.25">
      <c r="A42" s="464"/>
      <c r="B42" s="465"/>
      <c r="C42" s="465"/>
      <c r="D42" s="465"/>
      <c r="E42" s="466"/>
      <c r="F42" s="87"/>
      <c r="G42" s="136"/>
      <c r="H42" s="390"/>
      <c r="I42" s="94"/>
      <c r="J42" s="94"/>
    </row>
    <row r="43" spans="1:10" s="85" customFormat="1" hidden="1" x14ac:dyDescent="0.25">
      <c r="A43" s="464"/>
      <c r="B43" s="465"/>
      <c r="C43" s="465"/>
      <c r="D43" s="465"/>
      <c r="E43" s="466"/>
      <c r="F43" s="87"/>
      <c r="G43" s="136"/>
      <c r="H43" s="390"/>
      <c r="I43" s="94"/>
      <c r="J43" s="94"/>
    </row>
    <row r="44" spans="1:10" s="85" customFormat="1" hidden="1" x14ac:dyDescent="0.25">
      <c r="A44" s="464"/>
      <c r="B44" s="465"/>
      <c r="C44" s="465"/>
      <c r="D44" s="465"/>
      <c r="E44" s="466"/>
      <c r="F44" s="87"/>
      <c r="G44" s="136"/>
      <c r="H44" s="390"/>
      <c r="I44" s="94"/>
      <c r="J44" s="94"/>
    </row>
    <row r="45" spans="1:10" s="85" customFormat="1" hidden="1" x14ac:dyDescent="0.25">
      <c r="A45" s="464"/>
      <c r="B45" s="465"/>
      <c r="C45" s="465"/>
      <c r="D45" s="465"/>
      <c r="E45" s="466"/>
      <c r="F45" s="87"/>
      <c r="G45" s="136"/>
      <c r="H45" s="390"/>
      <c r="I45" s="94"/>
      <c r="J45" s="94"/>
    </row>
    <row r="46" spans="1:10" s="85" customFormat="1" hidden="1" x14ac:dyDescent="0.25">
      <c r="A46" s="464"/>
      <c r="B46" s="465"/>
      <c r="C46" s="465"/>
      <c r="D46" s="465"/>
      <c r="E46" s="466"/>
      <c r="F46" s="87"/>
      <c r="G46" s="136"/>
      <c r="H46" s="390"/>
      <c r="I46" s="94"/>
      <c r="J46" s="94"/>
    </row>
    <row r="47" spans="1:10" x14ac:dyDescent="0.25">
      <c r="A47" s="467" t="s">
        <v>199</v>
      </c>
      <c r="B47" s="468"/>
      <c r="C47" s="468"/>
      <c r="D47" s="468"/>
      <c r="E47" s="469"/>
      <c r="F47" s="81"/>
      <c r="G47" s="93">
        <f>SUM(G40:G46)</f>
        <v>0</v>
      </c>
      <c r="H47" s="391">
        <f>SUM(H40:H46)</f>
        <v>5087547</v>
      </c>
    </row>
  </sheetData>
  <mergeCells count="34">
    <mergeCell ref="A44:E44"/>
    <mergeCell ref="A45:E45"/>
    <mergeCell ref="A46:E46"/>
    <mergeCell ref="A47:E47"/>
    <mergeCell ref="A29:B29"/>
    <mergeCell ref="A41:E41"/>
    <mergeCell ref="A42:E42"/>
    <mergeCell ref="A43:E43"/>
    <mergeCell ref="A34:B34"/>
    <mergeCell ref="A33:H33"/>
    <mergeCell ref="A40:E40"/>
    <mergeCell ref="A35:B35"/>
    <mergeCell ref="A39:E39"/>
    <mergeCell ref="A32:B32"/>
    <mergeCell ref="A31:B31"/>
    <mergeCell ref="A30:B30"/>
    <mergeCell ref="A23:B23"/>
    <mergeCell ref="A17:F17"/>
    <mergeCell ref="A28:H28"/>
    <mergeCell ref="A25:B25"/>
    <mergeCell ref="A26:B26"/>
    <mergeCell ref="A24:B24"/>
    <mergeCell ref="A27:H27"/>
    <mergeCell ref="A22:H22"/>
    <mergeCell ref="A6:F6"/>
    <mergeCell ref="A7:F7"/>
    <mergeCell ref="A8:F8"/>
    <mergeCell ref="A11:F11"/>
    <mergeCell ref="A21:B21"/>
    <mergeCell ref="A12:F12"/>
    <mergeCell ref="A16:F16"/>
    <mergeCell ref="A13:F13"/>
    <mergeCell ref="A14:F14"/>
    <mergeCell ref="A15:F15"/>
  </mergeCells>
  <phoneticPr fontId="0" type="noConversion"/>
  <dataValidations count="1">
    <dataValidation type="list" allowBlank="1" showErrorMessage="1" sqref="F47" xr:uid="{00000000-0002-0000-0700-000000000000}">
      <formula1>"zeme,ēka"</formula1>
      <formula2>0</formula2>
    </dataValidation>
  </dataValidation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2018.gadu</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T130"/>
  <sheetViews>
    <sheetView view="pageBreakPreview" topLeftCell="A106" zoomScale="115" zoomScaleNormal="130" zoomScaleSheetLayoutView="115" workbookViewId="0">
      <selection activeCell="I129" sqref="I129"/>
    </sheetView>
  </sheetViews>
  <sheetFormatPr defaultColWidth="8.88671875" defaultRowHeight="13.2" x14ac:dyDescent="0.25"/>
  <cols>
    <col min="1" max="1" width="6" style="198" customWidth="1"/>
    <col min="2" max="2" width="7" style="198" customWidth="1"/>
    <col min="3" max="3" width="3.6640625" style="198" customWidth="1"/>
    <col min="4" max="4" width="12.88671875" style="198" customWidth="1"/>
    <col min="5" max="5" width="10.88671875" style="198" customWidth="1"/>
    <col min="6" max="6" width="9.88671875" style="198" customWidth="1"/>
    <col min="7" max="7" width="10.5546875" style="198" customWidth="1"/>
    <col min="8" max="8" width="12.6640625" style="198" customWidth="1"/>
    <col min="9" max="9" width="13" style="198" customWidth="1"/>
    <col min="10" max="10" width="13.88671875" style="206" customWidth="1"/>
    <col min="11" max="11" width="12.6640625" style="202" bestFit="1" customWidth="1"/>
    <col min="12" max="12" width="15.88671875" style="202" customWidth="1"/>
    <col min="13" max="13" width="9.109375" style="198" customWidth="1"/>
    <col min="14" max="14" width="11.109375" style="198" customWidth="1"/>
    <col min="15" max="16384" width="8.88671875" style="198"/>
  </cols>
  <sheetData>
    <row r="1" spans="1:12" x14ac:dyDescent="0.25">
      <c r="H1" s="199"/>
      <c r="I1" s="200"/>
      <c r="J1" s="201"/>
    </row>
    <row r="2" spans="1:12" x14ac:dyDescent="0.25">
      <c r="A2" s="203" t="s">
        <v>280</v>
      </c>
      <c r="H2" s="199"/>
      <c r="I2" s="204"/>
      <c r="J2" s="201"/>
    </row>
    <row r="3" spans="1:12" x14ac:dyDescent="0.25">
      <c r="H3" s="199"/>
      <c r="I3" s="204"/>
      <c r="J3" s="201"/>
    </row>
    <row r="4" spans="1:12" ht="12" customHeight="1" x14ac:dyDescent="0.25">
      <c r="A4" s="205" t="s">
        <v>89</v>
      </c>
      <c r="H4" s="199"/>
      <c r="I4" s="509"/>
      <c r="J4" s="509"/>
    </row>
    <row r="5" spans="1:12" x14ac:dyDescent="0.25">
      <c r="A5" s="206" t="s">
        <v>200</v>
      </c>
      <c r="H5" s="199"/>
      <c r="I5" s="207"/>
      <c r="J5" s="201"/>
    </row>
    <row r="6" spans="1:12" s="208" customFormat="1" ht="22.5" customHeight="1" x14ac:dyDescent="0.2">
      <c r="B6" s="209" t="s">
        <v>201</v>
      </c>
      <c r="C6" s="210"/>
      <c r="D6" s="210"/>
      <c r="E6" s="210"/>
      <c r="F6" s="210"/>
      <c r="G6" s="211"/>
      <c r="H6" s="211"/>
      <c r="I6" s="355" t="s">
        <v>663</v>
      </c>
      <c r="J6" s="402" t="s">
        <v>662</v>
      </c>
      <c r="K6" s="212"/>
      <c r="L6" s="212"/>
    </row>
    <row r="7" spans="1:12" ht="12" customHeight="1" x14ac:dyDescent="0.25">
      <c r="B7" s="96" t="s">
        <v>84</v>
      </c>
      <c r="C7" s="213"/>
      <c r="D7" s="213"/>
      <c r="E7" s="213"/>
      <c r="F7" s="213"/>
      <c r="G7" s="214"/>
      <c r="H7" s="215"/>
      <c r="I7" s="371">
        <f>aktivs!E26</f>
        <v>48464</v>
      </c>
      <c r="J7" s="370">
        <f>aktivs!F26</f>
        <v>0</v>
      </c>
    </row>
    <row r="8" spans="1:12" x14ac:dyDescent="0.25">
      <c r="B8" s="96" t="s">
        <v>285</v>
      </c>
      <c r="C8" s="213"/>
      <c r="D8" s="213"/>
      <c r="E8" s="213"/>
      <c r="F8" s="213"/>
      <c r="G8" s="214"/>
      <c r="H8" s="215"/>
      <c r="I8" s="216">
        <f>aktivs!E29</f>
        <v>2503</v>
      </c>
      <c r="J8" s="216">
        <v>2023</v>
      </c>
      <c r="K8" s="202" t="s">
        <v>166</v>
      </c>
    </row>
    <row r="9" spans="1:12" s="206" customFormat="1" x14ac:dyDescent="0.25">
      <c r="B9" s="217" t="s">
        <v>199</v>
      </c>
      <c r="C9" s="217"/>
      <c r="D9" s="217"/>
      <c r="E9" s="217"/>
      <c r="F9" s="217"/>
      <c r="G9" s="214"/>
      <c r="H9" s="214"/>
      <c r="I9" s="218">
        <f>SUM(I7:I8)</f>
        <v>50967</v>
      </c>
      <c r="J9" s="218">
        <f>SUM(J7:J8)</f>
        <v>2023</v>
      </c>
      <c r="K9" s="219" t="b">
        <f>I9=aktivs!E30</f>
        <v>1</v>
      </c>
      <c r="L9" s="219" t="b">
        <f>J9=aktivs!F30</f>
        <v>0</v>
      </c>
    </row>
    <row r="10" spans="1:12" x14ac:dyDescent="0.25">
      <c r="A10" s="521"/>
      <c r="B10" s="521"/>
      <c r="C10" s="521"/>
      <c r="D10" s="521"/>
      <c r="E10" s="220"/>
      <c r="F10" s="220"/>
      <c r="G10" s="220"/>
      <c r="H10" s="221"/>
      <c r="I10" s="222"/>
      <c r="J10" s="222"/>
    </row>
    <row r="11" spans="1:12" x14ac:dyDescent="0.25">
      <c r="A11" s="205" t="s">
        <v>90</v>
      </c>
      <c r="B11" s="206"/>
      <c r="C11" s="206"/>
      <c r="D11" s="206"/>
      <c r="E11" s="206"/>
      <c r="F11" s="206"/>
      <c r="G11" s="206"/>
      <c r="H11" s="223"/>
      <c r="I11" s="206"/>
    </row>
    <row r="12" spans="1:12" x14ac:dyDescent="0.25">
      <c r="A12" s="217" t="s">
        <v>154</v>
      </c>
      <c r="B12" s="206"/>
      <c r="C12" s="206"/>
      <c r="D12" s="224"/>
      <c r="E12" s="224"/>
      <c r="F12" s="224"/>
      <c r="G12" s="224"/>
      <c r="I12" s="225">
        <v>2018</v>
      </c>
      <c r="J12" s="225">
        <f>PZApiel!I9</f>
        <v>2017</v>
      </c>
    </row>
    <row r="13" spans="1:12" x14ac:dyDescent="0.25">
      <c r="I13" s="226" t="s">
        <v>204</v>
      </c>
      <c r="J13" s="227" t="s">
        <v>204</v>
      </c>
    </row>
    <row r="14" spans="1:12" ht="12" customHeight="1" x14ac:dyDescent="0.25">
      <c r="A14" t="s">
        <v>646</v>
      </c>
      <c r="I14" s="215">
        <f>aktivs!E32</f>
        <v>357673</v>
      </c>
      <c r="J14" s="215">
        <f>aktivs!F32</f>
        <v>300297</v>
      </c>
    </row>
    <row r="15" spans="1:12" ht="13.8" thickBot="1" x14ac:dyDescent="0.3">
      <c r="A15" s="206"/>
      <c r="B15" s="206" t="s">
        <v>172</v>
      </c>
      <c r="C15" s="206"/>
      <c r="D15" s="206"/>
      <c r="E15" s="206"/>
      <c r="F15" s="206"/>
      <c r="G15" s="206"/>
      <c r="I15" s="228">
        <f>SUM(I14:I14)</f>
        <v>357673</v>
      </c>
      <c r="J15" s="228">
        <f>SUM(J14:J14)</f>
        <v>300297</v>
      </c>
      <c r="K15" s="219" t="b">
        <f>I15=aktivs!E32</f>
        <v>1</v>
      </c>
      <c r="L15" s="219" t="b">
        <f>J15=aktivs!F32</f>
        <v>1</v>
      </c>
    </row>
    <row r="16" spans="1:12" ht="13.8" thickTop="1" x14ac:dyDescent="0.25">
      <c r="A16" s="206"/>
      <c r="B16" s="206"/>
      <c r="C16" s="206"/>
      <c r="D16" s="206"/>
      <c r="E16" s="206"/>
      <c r="F16" s="206"/>
      <c r="G16" s="206"/>
      <c r="H16" s="201"/>
      <c r="I16" s="206"/>
      <c r="J16" s="201"/>
      <c r="K16" s="219"/>
      <c r="L16" s="219"/>
    </row>
    <row r="17" spans="1:12" x14ac:dyDescent="0.25">
      <c r="A17" s="206"/>
      <c r="B17" s="206" t="s">
        <v>202</v>
      </c>
      <c r="C17" s="206"/>
      <c r="D17" s="206"/>
      <c r="E17" s="206"/>
      <c r="F17" s="206"/>
      <c r="G17" s="511">
        <f>PZApiel!H9</f>
        <v>2018</v>
      </c>
      <c r="H17" s="511"/>
      <c r="I17" s="511">
        <f>PZApiel!I9</f>
        <v>2017</v>
      </c>
      <c r="J17" s="511"/>
      <c r="K17" s="219"/>
      <c r="L17" s="219"/>
    </row>
    <row r="18" spans="1:12" x14ac:dyDescent="0.25">
      <c r="A18" s="206"/>
      <c r="B18" s="206"/>
      <c r="C18" s="206"/>
      <c r="D18" s="206"/>
      <c r="E18" s="206"/>
      <c r="F18" s="206"/>
      <c r="G18" s="227" t="s">
        <v>203</v>
      </c>
      <c r="H18" s="229" t="s">
        <v>204</v>
      </c>
      <c r="I18" s="227" t="s">
        <v>203</v>
      </c>
      <c r="J18" s="229" t="s">
        <v>204</v>
      </c>
      <c r="K18" s="219"/>
      <c r="L18" s="219"/>
    </row>
    <row r="19" spans="1:12" ht="12.6" customHeight="1" x14ac:dyDescent="0.25">
      <c r="G19" s="230"/>
      <c r="H19" s="215">
        <f>I14</f>
        <v>357673</v>
      </c>
      <c r="I19" s="230"/>
      <c r="J19" s="215">
        <f>J14</f>
        <v>300297</v>
      </c>
      <c r="K19" s="219"/>
      <c r="L19" s="219"/>
    </row>
    <row r="20" spans="1:12" ht="12" hidden="1" customHeight="1" x14ac:dyDescent="0.25">
      <c r="B20" s="206" t="s">
        <v>205</v>
      </c>
      <c r="G20" s="231">
        <v>0</v>
      </c>
      <c r="H20" s="215">
        <v>0</v>
      </c>
      <c r="I20" s="231"/>
      <c r="J20" s="215"/>
      <c r="K20" s="219"/>
      <c r="L20" s="219"/>
    </row>
    <row r="21" spans="1:12" ht="13.8" thickBot="1" x14ac:dyDescent="0.3">
      <c r="A21" s="206"/>
      <c r="B21" s="206"/>
      <c r="C21" s="206"/>
      <c r="D21" s="206"/>
      <c r="E21" s="206"/>
      <c r="F21" s="206"/>
      <c r="G21" s="510">
        <f>SUM(H19:H19)</f>
        <v>357673</v>
      </c>
      <c r="H21" s="510"/>
      <c r="I21" s="510">
        <f>SUM(J19:J19)</f>
        <v>300297</v>
      </c>
      <c r="J21" s="510"/>
      <c r="K21" s="219"/>
      <c r="L21" s="219"/>
    </row>
    <row r="22" spans="1:12" ht="13.8" thickTop="1" x14ac:dyDescent="0.25">
      <c r="A22" s="206"/>
      <c r="B22" s="206"/>
      <c r="C22" s="206"/>
      <c r="D22" s="206"/>
      <c r="E22" s="206"/>
      <c r="F22" s="206"/>
      <c r="G22" s="206"/>
      <c r="H22" s="223"/>
      <c r="I22" s="206"/>
      <c r="K22" s="219"/>
      <c r="L22" s="219"/>
    </row>
    <row r="23" spans="1:12" x14ac:dyDescent="0.25">
      <c r="A23" s="205" t="s">
        <v>180</v>
      </c>
      <c r="B23" s="206"/>
      <c r="C23" s="206"/>
      <c r="D23" s="206"/>
      <c r="E23" s="206"/>
      <c r="F23" s="206"/>
      <c r="G23" s="206"/>
      <c r="H23" s="223"/>
      <c r="I23" s="206"/>
    </row>
    <row r="24" spans="1:12" x14ac:dyDescent="0.25">
      <c r="A24" s="206" t="s">
        <v>155</v>
      </c>
      <c r="B24" s="206"/>
      <c r="C24" s="206"/>
      <c r="D24" s="206"/>
      <c r="E24" s="206"/>
      <c r="F24" s="206"/>
      <c r="G24" s="206"/>
      <c r="H24" s="206"/>
      <c r="I24" s="225">
        <f>PZApiel!H9</f>
        <v>2018</v>
      </c>
      <c r="J24" s="225">
        <f>PZApiel!I9</f>
        <v>2017</v>
      </c>
    </row>
    <row r="25" spans="1:12" x14ac:dyDescent="0.25">
      <c r="I25" s="226" t="s">
        <v>204</v>
      </c>
      <c r="J25" s="227" t="s">
        <v>204</v>
      </c>
    </row>
    <row r="26" spans="1:12" ht="12" customHeight="1" x14ac:dyDescent="0.25">
      <c r="B26" s="198" t="s">
        <v>379</v>
      </c>
      <c r="F26" s="213"/>
      <c r="G26" s="213"/>
      <c r="I26" s="232">
        <v>381</v>
      </c>
      <c r="J26" s="232">
        <v>9</v>
      </c>
    </row>
    <row r="27" spans="1:12" ht="12" customHeight="1" x14ac:dyDescent="0.25">
      <c r="B27" t="s">
        <v>666</v>
      </c>
      <c r="F27" s="511"/>
      <c r="G27" s="511"/>
      <c r="H27" s="206"/>
      <c r="I27" s="231">
        <v>22058</v>
      </c>
      <c r="J27" s="231">
        <v>170</v>
      </c>
    </row>
    <row r="28" spans="1:12" x14ac:dyDescent="0.25">
      <c r="B28" t="s">
        <v>647</v>
      </c>
      <c r="I28" s="231">
        <v>0</v>
      </c>
      <c r="J28" s="231">
        <v>27792</v>
      </c>
    </row>
    <row r="29" spans="1:12" x14ac:dyDescent="0.25">
      <c r="B29" s="198" t="s">
        <v>391</v>
      </c>
      <c r="I29" s="231">
        <v>0</v>
      </c>
      <c r="J29" s="231"/>
    </row>
    <row r="30" spans="1:12" ht="13.8" thickBot="1" x14ac:dyDescent="0.3">
      <c r="B30" s="206" t="s">
        <v>185</v>
      </c>
      <c r="C30" s="206"/>
      <c r="D30" s="206"/>
      <c r="E30" s="206"/>
      <c r="F30" s="206"/>
      <c r="G30" s="206"/>
      <c r="I30" s="228">
        <f>SUM(I26:I29)</f>
        <v>22439</v>
      </c>
      <c r="J30" s="228">
        <f>SUM(J26:J29)</f>
        <v>27971</v>
      </c>
      <c r="K30" s="219" t="b">
        <f>I30=aktivs!E34</f>
        <v>1</v>
      </c>
      <c r="L30" s="219" t="b">
        <f>J30=aktivs!F34</f>
        <v>1</v>
      </c>
    </row>
    <row r="31" spans="1:12" ht="13.8" thickTop="1" x14ac:dyDescent="0.25">
      <c r="B31" s="206"/>
      <c r="C31" s="206"/>
      <c r="D31" s="206"/>
      <c r="E31" s="206"/>
      <c r="F31" s="206"/>
      <c r="G31" s="206"/>
      <c r="I31" s="233"/>
      <c r="J31" s="233"/>
      <c r="K31" s="219"/>
      <c r="L31" s="219"/>
    </row>
    <row r="32" spans="1:12" x14ac:dyDescent="0.25">
      <c r="A32" s="205" t="s">
        <v>91</v>
      </c>
      <c r="B32" s="206"/>
      <c r="C32" s="206"/>
      <c r="D32" s="206"/>
      <c r="E32" s="206"/>
      <c r="F32" s="206"/>
      <c r="G32" s="206"/>
      <c r="H32" s="206"/>
      <c r="I32" s="206"/>
    </row>
    <row r="33" spans="1:12" x14ac:dyDescent="0.25">
      <c r="A33" s="206" t="s">
        <v>206</v>
      </c>
    </row>
    <row r="35" spans="1:12" s="234" customFormat="1" ht="30" customHeight="1" x14ac:dyDescent="0.25">
      <c r="A35" s="211"/>
      <c r="B35" s="209" t="s">
        <v>207</v>
      </c>
      <c r="C35" s="211"/>
      <c r="D35" s="211"/>
      <c r="E35" s="211"/>
      <c r="G35" s="403" t="s">
        <v>664</v>
      </c>
      <c r="H35" s="235" t="s">
        <v>208</v>
      </c>
      <c r="I35" s="235" t="s">
        <v>272</v>
      </c>
      <c r="J35" s="384" t="s">
        <v>665</v>
      </c>
      <c r="K35" s="236" t="s">
        <v>166</v>
      </c>
      <c r="L35" s="236"/>
    </row>
    <row r="36" spans="1:12" ht="13.35" customHeight="1" x14ac:dyDescent="0.25">
      <c r="A36" s="237"/>
      <c r="B36" s="198" t="s">
        <v>392</v>
      </c>
      <c r="C36" s="237"/>
      <c r="D36" s="237"/>
      <c r="E36" s="237"/>
      <c r="G36" s="238">
        <f>aktivs!F36</f>
        <v>22255</v>
      </c>
      <c r="H36" s="239">
        <f>aktivs!E36</f>
        <v>28624</v>
      </c>
      <c r="I36" s="239">
        <f>G36</f>
        <v>22255</v>
      </c>
      <c r="J36" s="240">
        <f>aktivs!E36</f>
        <v>28624</v>
      </c>
    </row>
    <row r="37" spans="1:12" ht="12.75" customHeight="1" thickBot="1" x14ac:dyDescent="0.3">
      <c r="A37" s="237"/>
      <c r="B37" s="206" t="s">
        <v>185</v>
      </c>
      <c r="C37" s="237"/>
      <c r="D37" s="237"/>
      <c r="E37" s="237"/>
      <c r="F37" s="241"/>
      <c r="G37" s="242">
        <f>SUM(G36:G36)</f>
        <v>22255</v>
      </c>
      <c r="H37" s="242">
        <f>SUM(H36:H36)</f>
        <v>28624</v>
      </c>
      <c r="I37" s="242">
        <f>SUM(I36:I36)</f>
        <v>22255</v>
      </c>
      <c r="J37" s="242">
        <f>SUM(J36:J36)</f>
        <v>28624</v>
      </c>
      <c r="K37" s="202" t="b">
        <f>J37=aktivs!E36</f>
        <v>1</v>
      </c>
      <c r="L37" s="202" t="b">
        <f>G37=aktivs!F36</f>
        <v>1</v>
      </c>
    </row>
    <row r="38" spans="1:12" ht="12.75" customHeight="1" thickTop="1" x14ac:dyDescent="0.25">
      <c r="A38" s="237"/>
      <c r="B38" s="206"/>
      <c r="C38" s="237"/>
      <c r="D38" s="237"/>
      <c r="E38" s="237"/>
      <c r="F38" s="241"/>
      <c r="G38" s="243"/>
      <c r="H38" s="243"/>
      <c r="I38" s="243"/>
      <c r="J38" s="243"/>
    </row>
    <row r="39" spans="1:12" x14ac:dyDescent="0.25">
      <c r="A39" s="205" t="s">
        <v>92</v>
      </c>
      <c r="B39" s="206"/>
      <c r="C39" s="206"/>
      <c r="D39" s="206"/>
      <c r="E39" s="206"/>
      <c r="F39" s="206"/>
      <c r="G39" s="206"/>
      <c r="H39" s="206"/>
      <c r="I39" s="206"/>
    </row>
    <row r="40" spans="1:12" x14ac:dyDescent="0.25">
      <c r="A40" s="206" t="s">
        <v>352</v>
      </c>
      <c r="B40" s="206"/>
      <c r="C40" s="206"/>
      <c r="D40" s="206"/>
      <c r="E40" s="206"/>
      <c r="F40" s="206"/>
      <c r="G40" s="206"/>
      <c r="H40" s="206"/>
      <c r="I40" s="206"/>
    </row>
    <row r="41" spans="1:12" ht="13.8" thickBot="1" x14ac:dyDescent="0.3">
      <c r="G41" s="206"/>
      <c r="H41" s="206">
        <f>PZApiel!H9</f>
        <v>2018</v>
      </c>
      <c r="I41" s="206"/>
      <c r="J41" s="206">
        <f>PZApiel!I9</f>
        <v>2017</v>
      </c>
    </row>
    <row r="42" spans="1:12" x14ac:dyDescent="0.25">
      <c r="A42" s="206"/>
      <c r="B42" s="206" t="s">
        <v>202</v>
      </c>
      <c r="C42" s="206"/>
      <c r="D42" s="206"/>
      <c r="E42" s="206"/>
      <c r="F42" s="206"/>
      <c r="G42" s="244" t="s">
        <v>266</v>
      </c>
      <c r="H42" s="245" t="s">
        <v>204</v>
      </c>
      <c r="I42" s="244" t="s">
        <v>266</v>
      </c>
      <c r="J42" s="245" t="s">
        <v>204</v>
      </c>
    </row>
    <row r="43" spans="1:12" ht="12" customHeight="1" x14ac:dyDescent="0.25">
      <c r="B43" s="198" t="s">
        <v>204</v>
      </c>
      <c r="G43" s="393"/>
      <c r="H43" s="394">
        <f>aktivs!E39</f>
        <v>1391150</v>
      </c>
      <c r="I43" s="393"/>
      <c r="J43" s="394">
        <f>aktivs!F39</f>
        <v>1428583</v>
      </c>
    </row>
    <row r="44" spans="1:12" hidden="1" x14ac:dyDescent="0.25">
      <c r="B44" s="198" t="s">
        <v>205</v>
      </c>
      <c r="G44" s="395"/>
      <c r="H44" s="394"/>
      <c r="I44" s="395"/>
      <c r="J44" s="394"/>
    </row>
    <row r="45" spans="1:12" ht="13.8" thickBot="1" x14ac:dyDescent="0.3">
      <c r="A45" s="206"/>
      <c r="B45" s="206"/>
      <c r="C45" s="206"/>
      <c r="D45" s="206"/>
      <c r="E45" s="206"/>
      <c r="F45" s="206"/>
      <c r="G45" s="512">
        <f>SUM(H43:H44)</f>
        <v>1391150</v>
      </c>
      <c r="H45" s="513"/>
      <c r="I45" s="512">
        <f>SUM(J43:J44)</f>
        <v>1428583</v>
      </c>
      <c r="J45" s="513"/>
      <c r="K45" s="219" t="b">
        <f>G45=aktivs!E39</f>
        <v>1</v>
      </c>
      <c r="L45" s="219" t="b">
        <f>I45=aktivs!F39</f>
        <v>1</v>
      </c>
    </row>
    <row r="46" spans="1:12" hidden="1" x14ac:dyDescent="0.25">
      <c r="A46" s="206"/>
      <c r="B46" s="206"/>
      <c r="C46" s="206"/>
      <c r="D46" s="206"/>
      <c r="E46" s="206"/>
      <c r="F46" s="206"/>
      <c r="G46" s="246"/>
      <c r="H46" s="246"/>
      <c r="I46" s="246"/>
      <c r="J46" s="246"/>
      <c r="K46" s="219"/>
      <c r="L46" s="219"/>
    </row>
    <row r="47" spans="1:12" hidden="1" x14ac:dyDescent="0.25">
      <c r="A47" s="206"/>
      <c r="B47" s="206"/>
      <c r="C47" s="206"/>
      <c r="D47" s="206"/>
      <c r="E47" s="206"/>
      <c r="F47" s="206"/>
      <c r="G47" s="246"/>
      <c r="H47" s="246"/>
      <c r="I47" s="246"/>
      <c r="J47" s="246"/>
      <c r="K47" s="219"/>
      <c r="L47" s="219"/>
    </row>
    <row r="48" spans="1:12" hidden="1" x14ac:dyDescent="0.25">
      <c r="A48" s="206"/>
      <c r="B48" s="206"/>
      <c r="C48" s="206"/>
      <c r="D48" s="206"/>
      <c r="E48" s="206"/>
      <c r="F48" s="206"/>
      <c r="G48" s="246"/>
      <c r="H48" s="246"/>
      <c r="I48" s="246"/>
      <c r="J48" s="246"/>
      <c r="K48" s="219"/>
      <c r="L48" s="219"/>
    </row>
    <row r="49" spans="1:12" hidden="1" x14ac:dyDescent="0.25">
      <c r="A49" s="206"/>
      <c r="B49" s="206"/>
      <c r="C49" s="206"/>
      <c r="D49" s="206"/>
      <c r="E49" s="206"/>
      <c r="F49" s="206"/>
      <c r="G49" s="246"/>
      <c r="H49" s="246"/>
      <c r="I49" s="246"/>
      <c r="J49" s="246"/>
      <c r="K49" s="219"/>
      <c r="L49" s="219"/>
    </row>
    <row r="50" spans="1:12" hidden="1" x14ac:dyDescent="0.25">
      <c r="A50" s="206"/>
      <c r="B50" s="206"/>
      <c r="C50" s="206"/>
      <c r="D50" s="206"/>
      <c r="E50" s="206"/>
      <c r="F50" s="206"/>
      <c r="G50" s="246"/>
      <c r="H50" s="246"/>
      <c r="I50" s="246"/>
      <c r="J50" s="246"/>
      <c r="K50" s="219"/>
      <c r="L50" s="219"/>
    </row>
    <row r="51" spans="1:12" hidden="1" x14ac:dyDescent="0.25">
      <c r="A51" s="206"/>
      <c r="B51" s="206"/>
      <c r="C51" s="206"/>
      <c r="D51" s="206"/>
      <c r="E51" s="206"/>
      <c r="F51" s="206"/>
      <c r="G51" s="246"/>
      <c r="H51" s="246"/>
      <c r="I51" s="246"/>
      <c r="J51" s="246"/>
      <c r="K51" s="219"/>
      <c r="L51" s="219"/>
    </row>
    <row r="52" spans="1:12" hidden="1" x14ac:dyDescent="0.25">
      <c r="A52" s="206"/>
      <c r="B52" s="206"/>
      <c r="C52" s="206"/>
      <c r="D52" s="206"/>
      <c r="E52" s="206"/>
      <c r="F52" s="206"/>
      <c r="G52" s="246"/>
      <c r="H52" s="246"/>
      <c r="I52" s="246"/>
      <c r="J52" s="246"/>
      <c r="K52" s="219"/>
      <c r="L52" s="219"/>
    </row>
    <row r="53" spans="1:12" ht="27.6" customHeight="1" x14ac:dyDescent="0.25">
      <c r="A53" s="206" t="s">
        <v>210</v>
      </c>
    </row>
    <row r="54" spans="1:12" x14ac:dyDescent="0.25">
      <c r="A54" s="206"/>
    </row>
    <row r="55" spans="1:12" x14ac:dyDescent="0.25">
      <c r="A55" s="205" t="s">
        <v>93</v>
      </c>
    </row>
    <row r="56" spans="1:12" x14ac:dyDescent="0.25">
      <c r="A56" s="206" t="s">
        <v>364</v>
      </c>
    </row>
    <row r="57" spans="1:12" x14ac:dyDescent="0.25">
      <c r="A57" s="198" t="s">
        <v>354</v>
      </c>
      <c r="I57" s="247"/>
      <c r="J57" s="224"/>
    </row>
    <row r="58" spans="1:12" ht="12.9" customHeight="1" x14ac:dyDescent="0.25">
      <c r="A58" s="248"/>
      <c r="B58" s="248"/>
      <c r="C58" s="248"/>
      <c r="D58" s="248"/>
      <c r="G58" s="514" t="s">
        <v>607</v>
      </c>
      <c r="H58" s="515"/>
      <c r="I58" s="519" t="s">
        <v>360</v>
      </c>
      <c r="J58" s="520"/>
    </row>
    <row r="59" spans="1:12" ht="25.5" customHeight="1" x14ac:dyDescent="0.25">
      <c r="A59" s="248"/>
      <c r="B59" s="248"/>
      <c r="C59" s="248"/>
      <c r="D59" s="248"/>
      <c r="G59" s="249" t="s">
        <v>211</v>
      </c>
      <c r="H59" s="249" t="s">
        <v>212</v>
      </c>
      <c r="I59" s="249" t="s">
        <v>211</v>
      </c>
      <c r="J59" s="250" t="s">
        <v>213</v>
      </c>
    </row>
    <row r="60" spans="1:12" ht="13.35" customHeight="1" x14ac:dyDescent="0.25">
      <c r="B60" s="198" t="s">
        <v>274</v>
      </c>
      <c r="C60" s="251"/>
      <c r="D60" s="251"/>
      <c r="G60" s="252">
        <v>550</v>
      </c>
      <c r="H60" s="252">
        <v>473000</v>
      </c>
      <c r="I60" s="253">
        <v>550</v>
      </c>
      <c r="J60" s="253">
        <v>473000</v>
      </c>
      <c r="K60" s="254" t="b">
        <f>H60=pasivs!E8</f>
        <v>1</v>
      </c>
      <c r="L60" s="254" t="b">
        <f>J60=pasivs!F8</f>
        <v>1</v>
      </c>
    </row>
    <row r="61" spans="1:12" ht="13.35" customHeight="1" thickBot="1" x14ac:dyDescent="0.3">
      <c r="B61" s="198" t="s">
        <v>273</v>
      </c>
      <c r="C61" s="251"/>
      <c r="D61" s="251"/>
      <c r="G61" s="255">
        <v>550</v>
      </c>
      <c r="H61" s="255">
        <v>473461</v>
      </c>
      <c r="I61" s="256">
        <v>550</v>
      </c>
      <c r="J61" s="257">
        <v>473461</v>
      </c>
      <c r="K61" s="254"/>
      <c r="L61" s="254"/>
    </row>
    <row r="62" spans="1:12" ht="13.8" thickTop="1" x14ac:dyDescent="0.25">
      <c r="B62" s="522"/>
      <c r="C62" s="522"/>
      <c r="D62" s="522"/>
      <c r="E62" s="522"/>
      <c r="F62" s="522"/>
      <c r="G62" s="522"/>
      <c r="H62" s="522"/>
      <c r="I62" s="522"/>
      <c r="K62" s="217"/>
      <c r="L62" s="217"/>
    </row>
    <row r="63" spans="1:12" x14ac:dyDescent="0.25">
      <c r="B63" s="198" t="s">
        <v>224</v>
      </c>
      <c r="H63" s="258">
        <v>860</v>
      </c>
      <c r="J63" s="259">
        <v>860</v>
      </c>
      <c r="K63" s="217"/>
      <c r="L63" s="217"/>
    </row>
    <row r="64" spans="1:12" x14ac:dyDescent="0.25">
      <c r="A64" s="205"/>
      <c r="C64" s="260"/>
      <c r="D64" s="260"/>
      <c r="E64" s="260"/>
      <c r="F64" s="260"/>
      <c r="G64" s="247"/>
      <c r="H64" s="247"/>
      <c r="I64" s="247"/>
      <c r="J64" s="261"/>
    </row>
    <row r="65" spans="1:20" ht="13.8" thickBot="1" x14ac:dyDescent="0.3">
      <c r="A65" s="206" t="s">
        <v>214</v>
      </c>
      <c r="C65" s="260"/>
      <c r="D65" s="518"/>
      <c r="E65" s="518"/>
      <c r="F65" s="518"/>
      <c r="G65" s="518"/>
      <c r="H65" s="518"/>
      <c r="I65" s="516" t="s">
        <v>215</v>
      </c>
      <c r="J65" s="261"/>
    </row>
    <row r="66" spans="1:20" s="262" customFormat="1" x14ac:dyDescent="0.25">
      <c r="A66" s="206"/>
      <c r="B66" s="198"/>
      <c r="C66" s="260"/>
      <c r="D66" s="518"/>
      <c r="E66" s="518"/>
      <c r="F66" s="518"/>
      <c r="G66" s="518"/>
      <c r="H66" s="518"/>
      <c r="I66" s="517"/>
      <c r="J66" s="261"/>
      <c r="K66" s="202"/>
      <c r="L66" s="202"/>
    </row>
    <row r="67" spans="1:20" x14ac:dyDescent="0.25">
      <c r="A67" s="260"/>
      <c r="B67" s="260"/>
      <c r="C67" s="260"/>
      <c r="D67" s="524" t="s">
        <v>425</v>
      </c>
      <c r="E67" s="524"/>
      <c r="F67" s="524"/>
      <c r="G67" s="524"/>
      <c r="H67" s="524"/>
      <c r="I67" s="263">
        <f>pasivs!F13+pasivs!F14</f>
        <v>607562</v>
      </c>
      <c r="J67" s="261"/>
    </row>
    <row r="68" spans="1:20" s="202" customFormat="1" x14ac:dyDescent="0.25">
      <c r="A68" s="198"/>
      <c r="B68" s="198"/>
      <c r="C68" s="198"/>
      <c r="D68" s="527" t="s">
        <v>13</v>
      </c>
      <c r="E68" s="528"/>
      <c r="F68" s="528"/>
      <c r="G68" s="528"/>
      <c r="H68" s="528"/>
      <c r="I68" s="264"/>
      <c r="J68" s="206"/>
      <c r="M68" s="198"/>
      <c r="N68" s="198"/>
      <c r="O68" s="198"/>
      <c r="P68" s="198"/>
      <c r="Q68" s="198"/>
      <c r="R68" s="198"/>
      <c r="S68" s="198"/>
      <c r="T68" s="198"/>
    </row>
    <row r="69" spans="1:20" s="202" customFormat="1" x14ac:dyDescent="0.25">
      <c r="A69" s="198"/>
      <c r="B69" s="198"/>
      <c r="C69" s="260"/>
      <c r="D69" s="265" t="s">
        <v>209</v>
      </c>
      <c r="E69" s="528" t="s">
        <v>216</v>
      </c>
      <c r="F69" s="528"/>
      <c r="G69" s="528"/>
      <c r="H69" s="528"/>
      <c r="I69" s="264">
        <v>48579</v>
      </c>
      <c r="J69" s="224"/>
      <c r="M69" s="198"/>
      <c r="N69" s="198"/>
      <c r="O69" s="198"/>
      <c r="P69" s="198"/>
      <c r="Q69" s="198"/>
      <c r="R69" s="198"/>
      <c r="S69" s="198"/>
      <c r="T69" s="198"/>
    </row>
    <row r="70" spans="1:20" s="202" customFormat="1" ht="13.2" customHeight="1" x14ac:dyDescent="0.25">
      <c r="A70" s="198"/>
      <c r="B70" s="198"/>
      <c r="C70" s="198"/>
      <c r="D70" s="529" t="s">
        <v>66</v>
      </c>
      <c r="E70" s="530"/>
      <c r="F70" s="530"/>
      <c r="G70" s="530"/>
      <c r="H70" s="530"/>
      <c r="I70" s="264">
        <v>461</v>
      </c>
      <c r="J70" s="206"/>
      <c r="M70" s="198"/>
      <c r="N70" s="198"/>
      <c r="O70" s="198"/>
      <c r="P70" s="198"/>
      <c r="Q70" s="198"/>
      <c r="R70" s="198"/>
      <c r="S70" s="198"/>
      <c r="T70" s="198"/>
    </row>
    <row r="71" spans="1:20" s="202" customFormat="1" x14ac:dyDescent="0.25">
      <c r="A71" s="198"/>
      <c r="B71" s="198"/>
      <c r="C71" s="198"/>
      <c r="D71" s="525" t="s">
        <v>14</v>
      </c>
      <c r="E71" s="526"/>
      <c r="F71" s="526"/>
      <c r="G71" s="526"/>
      <c r="H71" s="526"/>
      <c r="I71" s="264">
        <f>pasivs!E13</f>
        <v>584909</v>
      </c>
      <c r="J71" s="206"/>
      <c r="K71" s="254"/>
      <c r="M71" s="198"/>
      <c r="N71" s="198"/>
      <c r="O71" s="198"/>
      <c r="P71" s="198"/>
      <c r="Q71" s="198"/>
      <c r="R71" s="198"/>
      <c r="S71" s="198"/>
      <c r="T71" s="198"/>
    </row>
    <row r="72" spans="1:20" s="202" customFormat="1" x14ac:dyDescent="0.25">
      <c r="A72" s="247"/>
      <c r="B72" s="260"/>
      <c r="C72" s="247"/>
      <c r="D72" s="526" t="s">
        <v>217</v>
      </c>
      <c r="E72" s="526"/>
      <c r="F72" s="526"/>
      <c r="G72" s="526"/>
      <c r="H72" s="526"/>
      <c r="I72" s="266">
        <f>pasivs!E14</f>
        <v>531029</v>
      </c>
      <c r="J72" s="261"/>
      <c r="M72" s="198"/>
      <c r="N72" s="198"/>
      <c r="O72" s="198"/>
      <c r="P72" s="198"/>
      <c r="Q72" s="198"/>
      <c r="R72" s="198"/>
      <c r="S72" s="198"/>
      <c r="T72" s="198"/>
    </row>
    <row r="73" spans="1:20" x14ac:dyDescent="0.25">
      <c r="A73" s="267"/>
      <c r="B73" s="267"/>
      <c r="C73" s="267"/>
      <c r="D73" s="267"/>
      <c r="E73" s="267"/>
      <c r="F73" s="267"/>
      <c r="G73" s="267"/>
      <c r="H73" s="267"/>
      <c r="I73" s="267"/>
      <c r="J73" s="267"/>
    </row>
    <row r="74" spans="1:20" hidden="1" x14ac:dyDescent="0.25">
      <c r="A74" s="205" t="s">
        <v>404</v>
      </c>
      <c r="C74" s="260"/>
      <c r="D74" s="260"/>
      <c r="E74" s="260"/>
      <c r="F74" s="260"/>
      <c r="G74" s="247"/>
      <c r="H74" s="247"/>
      <c r="I74" s="247"/>
      <c r="J74" s="261"/>
    </row>
    <row r="75" spans="1:20" hidden="1" x14ac:dyDescent="0.25">
      <c r="A75" s="206" t="s">
        <v>159</v>
      </c>
      <c r="B75" s="260"/>
      <c r="C75" s="260"/>
      <c r="D75" s="260"/>
      <c r="E75" s="260"/>
      <c r="F75" s="260"/>
      <c r="G75" s="247"/>
      <c r="H75" s="247"/>
      <c r="I75" s="268">
        <f>PZApiel!H9</f>
        <v>2018</v>
      </c>
      <c r="J75" s="268">
        <f>PZApiel!I9</f>
        <v>2017</v>
      </c>
    </row>
    <row r="76" spans="1:20" hidden="1" x14ac:dyDescent="0.25">
      <c r="A76" s="260"/>
      <c r="B76" s="260"/>
      <c r="C76" s="260"/>
      <c r="D76" s="260"/>
      <c r="E76" s="260"/>
      <c r="F76" s="260"/>
      <c r="G76" s="247"/>
      <c r="I76" s="229" t="s">
        <v>204</v>
      </c>
      <c r="J76" s="229" t="s">
        <v>204</v>
      </c>
    </row>
    <row r="77" spans="1:20" hidden="1" x14ac:dyDescent="0.25">
      <c r="A77" s="260"/>
      <c r="B77" s="260"/>
      <c r="C77" s="260"/>
      <c r="D77" s="260"/>
      <c r="E77" s="260"/>
      <c r="F77" s="260"/>
      <c r="G77" s="247"/>
    </row>
    <row r="78" spans="1:20" hidden="1" x14ac:dyDescent="0.25">
      <c r="B78" s="260" t="s">
        <v>260</v>
      </c>
      <c r="C78" s="260"/>
      <c r="D78" s="260"/>
      <c r="E78" s="260"/>
      <c r="F78" s="260"/>
      <c r="G78" s="247"/>
      <c r="I78" s="269">
        <f>pasivs!E17</f>
        <v>0</v>
      </c>
      <c r="J78" s="269">
        <f>pasivs!F17</f>
        <v>0</v>
      </c>
    </row>
    <row r="79" spans="1:20" hidden="1" x14ac:dyDescent="0.25">
      <c r="A79" s="260"/>
      <c r="B79" s="260"/>
      <c r="C79" s="260"/>
      <c r="D79" s="260"/>
      <c r="E79" s="260"/>
      <c r="F79" s="260"/>
      <c r="G79" s="247"/>
      <c r="I79" s="215"/>
      <c r="J79" s="215"/>
    </row>
    <row r="80" spans="1:20" ht="13.8" hidden="1" thickBot="1" x14ac:dyDescent="0.3">
      <c r="A80" s="260"/>
      <c r="B80" s="206" t="s">
        <v>185</v>
      </c>
      <c r="C80" s="260"/>
      <c r="D80" s="260"/>
      <c r="E80" s="260"/>
      <c r="F80" s="260"/>
      <c r="G80" s="247"/>
      <c r="I80" s="270">
        <f>SUM(I78:I78)</f>
        <v>0</v>
      </c>
      <c r="J80" s="270">
        <f>SUM(J78:J78)</f>
        <v>0</v>
      </c>
      <c r="K80" s="202" t="b">
        <f>I80=pasivs!E17</f>
        <v>1</v>
      </c>
      <c r="L80" s="202" t="b">
        <f>J80=pasivs!F17</f>
        <v>1</v>
      </c>
    </row>
    <row r="81" spans="1:20" hidden="1" x14ac:dyDescent="0.25">
      <c r="A81" s="260"/>
      <c r="B81" s="206"/>
      <c r="C81" s="260"/>
      <c r="D81" s="260"/>
      <c r="E81" s="260"/>
      <c r="F81" s="260"/>
      <c r="G81" s="247"/>
      <c r="I81" s="233"/>
      <c r="J81" s="233"/>
    </row>
    <row r="82" spans="1:20" hidden="1" x14ac:dyDescent="0.25">
      <c r="A82" s="533" t="s">
        <v>219</v>
      </c>
      <c r="B82" s="485"/>
      <c r="C82" s="484" t="s">
        <v>220</v>
      </c>
      <c r="D82" s="485"/>
      <c r="E82" s="484" t="s">
        <v>221</v>
      </c>
      <c r="F82" s="485"/>
      <c r="G82" s="484" t="s">
        <v>222</v>
      </c>
      <c r="H82" s="485"/>
      <c r="I82" s="484" t="s">
        <v>223</v>
      </c>
      <c r="J82" s="533"/>
    </row>
    <row r="83" spans="1:20" ht="12" hidden="1" customHeight="1" x14ac:dyDescent="0.25">
      <c r="A83" s="491" t="s">
        <v>261</v>
      </c>
      <c r="B83" s="492"/>
      <c r="C83" s="507">
        <v>10766.86</v>
      </c>
      <c r="D83" s="508"/>
      <c r="E83" s="507">
        <v>1840</v>
      </c>
      <c r="F83" s="508"/>
      <c r="G83" s="534"/>
      <c r="H83" s="492"/>
      <c r="I83" s="507">
        <f>C83+E83-G83</f>
        <v>12606.86</v>
      </c>
      <c r="J83" s="523"/>
    </row>
    <row r="84" spans="1:20" hidden="1" x14ac:dyDescent="0.25">
      <c r="A84" s="271" t="s">
        <v>353</v>
      </c>
      <c r="B84" s="271"/>
      <c r="C84" s="531">
        <v>2539.89</v>
      </c>
      <c r="D84" s="532"/>
      <c r="E84" s="499">
        <v>434</v>
      </c>
      <c r="F84" s="500"/>
      <c r="G84" s="272"/>
      <c r="H84" s="271"/>
      <c r="I84" s="507">
        <f>C84+E84-G84</f>
        <v>2973.89</v>
      </c>
      <c r="J84" s="523"/>
    </row>
    <row r="85" spans="1:20" s="202" customFormat="1" ht="13.2" customHeight="1" x14ac:dyDescent="0.25">
      <c r="A85" s="493" t="s">
        <v>404</v>
      </c>
      <c r="B85" s="482"/>
      <c r="C85" s="482"/>
      <c r="D85" s="273"/>
      <c r="E85" s="273"/>
      <c r="F85" s="273"/>
      <c r="G85" s="201"/>
      <c r="H85" s="201"/>
      <c r="I85" s="274"/>
      <c r="J85" s="275"/>
      <c r="M85" s="198"/>
      <c r="N85" s="198"/>
      <c r="O85" s="198"/>
      <c r="P85" s="198"/>
      <c r="Q85" s="198"/>
      <c r="R85" s="198"/>
      <c r="S85" s="198"/>
      <c r="T85" s="198"/>
    </row>
    <row r="86" spans="1:20" s="202" customFormat="1" ht="13.2" customHeight="1" x14ac:dyDescent="0.25">
      <c r="A86" s="206" t="s">
        <v>413</v>
      </c>
      <c r="B86" s="206"/>
      <c r="C86" s="206"/>
      <c r="D86" s="206"/>
      <c r="E86" s="206"/>
      <c r="F86" s="206"/>
      <c r="G86" s="206"/>
      <c r="H86" s="201"/>
      <c r="I86" s="275"/>
      <c r="J86" s="275"/>
      <c r="M86" s="198"/>
      <c r="N86" s="198"/>
      <c r="O86" s="198"/>
      <c r="P86" s="198"/>
      <c r="Q86" s="198"/>
      <c r="R86" s="198"/>
      <c r="S86" s="198"/>
      <c r="T86" s="198"/>
    </row>
    <row r="87" spans="1:20" s="202" customFormat="1" ht="9" customHeight="1" thickBot="1" x14ac:dyDescent="0.3">
      <c r="A87" s="276"/>
      <c r="B87" s="276"/>
      <c r="C87" s="276"/>
      <c r="D87" s="276"/>
      <c r="E87" s="276"/>
      <c r="F87" s="276"/>
      <c r="G87" s="276"/>
      <c r="H87" s="201"/>
      <c r="I87" s="275"/>
      <c r="J87" s="275"/>
      <c r="M87" s="198"/>
      <c r="N87" s="198"/>
      <c r="O87" s="198"/>
      <c r="P87" s="198"/>
      <c r="Q87" s="198"/>
      <c r="R87" s="198"/>
      <c r="S87" s="198"/>
      <c r="T87" s="198"/>
    </row>
    <row r="88" spans="1:20" s="202" customFormat="1" ht="83.4" customHeight="1" thickBot="1" x14ac:dyDescent="0.3">
      <c r="A88" s="494" t="s">
        <v>104</v>
      </c>
      <c r="B88" s="495"/>
      <c r="C88" s="496"/>
      <c r="D88" s="277" t="s">
        <v>356</v>
      </c>
      <c r="E88" s="398" t="s">
        <v>656</v>
      </c>
      <c r="F88" s="501" t="s">
        <v>355</v>
      </c>
      <c r="G88" s="502"/>
      <c r="H88" s="278" t="s">
        <v>414</v>
      </c>
      <c r="I88" s="278" t="s">
        <v>415</v>
      </c>
      <c r="J88" s="278" t="s">
        <v>418</v>
      </c>
      <c r="M88" s="198"/>
      <c r="N88" s="198"/>
      <c r="O88" s="198"/>
      <c r="P88" s="198"/>
      <c r="Q88" s="198"/>
      <c r="R88" s="198"/>
      <c r="S88" s="198"/>
      <c r="T88" s="198"/>
    </row>
    <row r="89" spans="1:20" s="202" customFormat="1" ht="32.4" customHeight="1" x14ac:dyDescent="0.25">
      <c r="A89" s="505" t="s">
        <v>380</v>
      </c>
      <c r="B89" s="506"/>
      <c r="C89" s="504"/>
      <c r="D89" s="279" t="s">
        <v>426</v>
      </c>
      <c r="E89" s="280">
        <v>7893462</v>
      </c>
      <c r="F89" s="503" t="s">
        <v>411</v>
      </c>
      <c r="G89" s="504"/>
      <c r="H89" s="489" t="s">
        <v>416</v>
      </c>
      <c r="I89" s="281" t="s">
        <v>417</v>
      </c>
      <c r="J89" s="281">
        <v>868013</v>
      </c>
      <c r="M89" s="198"/>
      <c r="N89" s="198"/>
      <c r="O89" s="198"/>
      <c r="P89" s="198"/>
      <c r="Q89" s="198"/>
      <c r="R89" s="198"/>
      <c r="S89" s="198"/>
      <c r="T89" s="198"/>
    </row>
    <row r="90" spans="1:20" s="202" customFormat="1" ht="38.4" customHeight="1" thickBot="1" x14ac:dyDescent="0.3">
      <c r="A90" s="486" t="s">
        <v>406</v>
      </c>
      <c r="B90" s="487"/>
      <c r="C90" s="488"/>
      <c r="D90" s="282"/>
      <c r="E90" s="283"/>
      <c r="F90" s="497" t="s">
        <v>412</v>
      </c>
      <c r="G90" s="498"/>
      <c r="H90" s="490"/>
      <c r="I90" s="284"/>
      <c r="J90" s="284"/>
      <c r="M90" s="198"/>
      <c r="N90" s="198"/>
      <c r="O90" s="198"/>
      <c r="P90" s="198"/>
      <c r="Q90" s="198"/>
      <c r="R90" s="198"/>
      <c r="S90" s="198"/>
      <c r="T90" s="198"/>
    </row>
    <row r="91" spans="1:20" s="202" customFormat="1" ht="31.2" customHeight="1" thickBot="1" x14ac:dyDescent="0.3">
      <c r="A91" s="536" t="s">
        <v>648</v>
      </c>
      <c r="B91" s="537"/>
      <c r="C91" s="538"/>
      <c r="D91" s="285" t="s">
        <v>419</v>
      </c>
      <c r="E91" s="286">
        <v>4946752</v>
      </c>
      <c r="F91" s="287"/>
      <c r="G91" s="288"/>
      <c r="H91" s="289">
        <v>0.65</v>
      </c>
      <c r="I91" s="284"/>
      <c r="J91" s="284"/>
      <c r="M91" s="198"/>
      <c r="N91" s="198"/>
      <c r="O91" s="198"/>
      <c r="P91" s="198"/>
      <c r="Q91" s="198"/>
      <c r="R91" s="198"/>
      <c r="S91" s="198"/>
      <c r="T91" s="198"/>
    </row>
    <row r="92" spans="1:20" s="202" customFormat="1" ht="14.4" customHeight="1" thickBot="1" x14ac:dyDescent="0.3">
      <c r="A92" s="536" t="s">
        <v>649</v>
      </c>
      <c r="B92" s="537"/>
      <c r="C92" s="538"/>
      <c r="D92" s="282" t="s">
        <v>427</v>
      </c>
      <c r="E92" s="290">
        <v>2946710</v>
      </c>
      <c r="F92" s="291"/>
      <c r="G92" s="292"/>
      <c r="H92" s="293">
        <v>0.85</v>
      </c>
      <c r="I92" s="294"/>
      <c r="J92" s="294"/>
      <c r="M92" s="198"/>
      <c r="N92" s="198"/>
      <c r="O92" s="198"/>
      <c r="P92" s="198"/>
      <c r="Q92" s="198"/>
      <c r="R92" s="198"/>
      <c r="S92" s="198"/>
      <c r="T92" s="198"/>
    </row>
    <row r="93" spans="1:20" s="202" customFormat="1" ht="6.6" customHeight="1" thickBot="1" x14ac:dyDescent="0.3">
      <c r="A93" s="295"/>
      <c r="B93" s="295"/>
      <c r="C93" s="295"/>
      <c r="D93" s="267"/>
      <c r="E93" s="296"/>
      <c r="F93" s="295"/>
      <c r="G93" s="295"/>
      <c r="H93" s="297"/>
      <c r="I93" s="215"/>
      <c r="J93" s="215"/>
      <c r="M93" s="198"/>
      <c r="N93" s="198"/>
      <c r="O93" s="198"/>
      <c r="P93" s="198"/>
      <c r="Q93" s="198"/>
      <c r="R93" s="198"/>
      <c r="S93" s="198"/>
      <c r="T93" s="198"/>
    </row>
    <row r="94" spans="1:20" ht="13.8" thickBot="1" x14ac:dyDescent="0.3">
      <c r="A94" s="298" t="s">
        <v>423</v>
      </c>
      <c r="B94" s="299"/>
      <c r="C94" s="299"/>
      <c r="D94" s="299"/>
      <c r="E94" s="299"/>
      <c r="F94" s="299"/>
      <c r="G94" s="299"/>
      <c r="H94" s="300"/>
      <c r="I94" s="301"/>
      <c r="J94" s="301">
        <v>480938</v>
      </c>
    </row>
    <row r="95" spans="1:20" s="206" customFormat="1" x14ac:dyDescent="0.25">
      <c r="A95" s="261"/>
      <c r="G95" s="201"/>
      <c r="H95" s="201"/>
      <c r="I95" s="201"/>
      <c r="J95" s="201"/>
      <c r="K95" s="217"/>
      <c r="L95" s="217"/>
    </row>
    <row r="96" spans="1:20" s="206" customFormat="1" ht="13.95" customHeight="1" x14ac:dyDescent="0.25">
      <c r="A96" s="261"/>
      <c r="B96" s="198" t="s">
        <v>422</v>
      </c>
      <c r="G96" s="201"/>
      <c r="H96" s="201"/>
      <c r="I96" s="201"/>
      <c r="J96" s="201"/>
      <c r="K96" s="217"/>
      <c r="L96" s="217"/>
    </row>
    <row r="97" spans="1:20" s="206" customFormat="1" ht="10.5" customHeight="1" x14ac:dyDescent="0.25">
      <c r="A97" s="261"/>
      <c r="G97" s="201"/>
      <c r="H97" s="201"/>
      <c r="I97" s="201"/>
      <c r="J97" s="201"/>
      <c r="K97" s="217"/>
      <c r="L97" s="217"/>
    </row>
    <row r="98" spans="1:20" s="206" customFormat="1" ht="14.4" customHeight="1" x14ac:dyDescent="0.25">
      <c r="A98" s="261"/>
      <c r="B98" s="198" t="s">
        <v>420</v>
      </c>
      <c r="G98" s="201"/>
      <c r="H98" s="201"/>
      <c r="I98" s="214">
        <v>1089341</v>
      </c>
      <c r="J98" s="201" t="s">
        <v>421</v>
      </c>
      <c r="K98" s="217"/>
      <c r="L98" s="217"/>
    </row>
    <row r="99" spans="1:20" s="206" customFormat="1" ht="35.4" customHeight="1" x14ac:dyDescent="0.25">
      <c r="A99" s="261"/>
      <c r="G99" s="201"/>
      <c r="H99" s="201"/>
      <c r="I99" s="201"/>
      <c r="J99" s="201"/>
      <c r="K99" s="217"/>
      <c r="L99" s="217"/>
    </row>
    <row r="100" spans="1:20" s="206" customFormat="1" ht="15.6" x14ac:dyDescent="0.3">
      <c r="E100" s="302" t="s">
        <v>227</v>
      </c>
      <c r="G100" s="201"/>
      <c r="H100" s="201"/>
      <c r="I100" s="201"/>
      <c r="J100" s="201"/>
      <c r="K100" s="217"/>
      <c r="L100" s="217"/>
    </row>
    <row r="101" spans="1:20" s="206" customFormat="1" x14ac:dyDescent="0.25">
      <c r="E101" s="303"/>
      <c r="G101" s="201"/>
      <c r="H101" s="201"/>
      <c r="I101" s="201"/>
      <c r="J101" s="201"/>
      <c r="K101" s="217"/>
      <c r="L101" s="217"/>
    </row>
    <row r="102" spans="1:20" s="206" customFormat="1" x14ac:dyDescent="0.25">
      <c r="A102" s="205" t="s">
        <v>405</v>
      </c>
      <c r="B102" s="198"/>
      <c r="C102" s="198"/>
      <c r="D102" s="198"/>
      <c r="E102" s="198"/>
      <c r="F102" s="198"/>
      <c r="G102" s="198"/>
      <c r="H102" s="198"/>
      <c r="I102" s="198"/>
      <c r="K102" s="217"/>
      <c r="L102" s="217"/>
    </row>
    <row r="103" spans="1:20" x14ac:dyDescent="0.25">
      <c r="A103" s="217" t="s">
        <v>160</v>
      </c>
      <c r="B103" s="206"/>
      <c r="C103" s="206"/>
      <c r="D103" s="206"/>
      <c r="E103" s="206"/>
      <c r="F103" s="206"/>
      <c r="G103" s="206"/>
      <c r="H103" s="223"/>
      <c r="I103" s="268">
        <f>PZApiel!H9</f>
        <v>2018</v>
      </c>
      <c r="J103" s="268">
        <f>PZApiel!I9</f>
        <v>2017</v>
      </c>
    </row>
    <row r="104" spans="1:20" s="202" customFormat="1" x14ac:dyDescent="0.25">
      <c r="A104" s="198"/>
      <c r="B104" s="198"/>
      <c r="C104" s="198"/>
      <c r="D104" s="198"/>
      <c r="E104" s="198"/>
      <c r="F104" s="198"/>
      <c r="G104" s="198"/>
      <c r="I104" s="229" t="s">
        <v>204</v>
      </c>
      <c r="J104" s="229" t="s">
        <v>204</v>
      </c>
      <c r="M104" s="198"/>
      <c r="N104" s="198"/>
      <c r="O104" s="198"/>
      <c r="P104" s="198"/>
      <c r="Q104" s="198"/>
      <c r="R104" s="198"/>
      <c r="S104" s="198"/>
      <c r="T104" s="198"/>
    </row>
    <row r="105" spans="1:20" s="202" customFormat="1" x14ac:dyDescent="0.25">
      <c r="A105" s="198"/>
      <c r="B105" s="198" t="s">
        <v>262</v>
      </c>
      <c r="C105" s="198"/>
      <c r="D105" s="198"/>
      <c r="E105" s="198"/>
      <c r="F105" s="198"/>
      <c r="G105" s="198"/>
      <c r="I105" s="215">
        <f>pasivs!E28</f>
        <v>316876</v>
      </c>
      <c r="J105" s="215">
        <f>pasivs!F28</f>
        <v>45753</v>
      </c>
      <c r="M105" s="198"/>
      <c r="N105" s="198"/>
      <c r="O105" s="198"/>
      <c r="P105" s="198"/>
      <c r="Q105" s="198"/>
      <c r="R105" s="198"/>
      <c r="S105" s="198"/>
      <c r="T105" s="198"/>
    </row>
    <row r="106" spans="1:20" s="202" customFormat="1" ht="13.8" thickBot="1" x14ac:dyDescent="0.3">
      <c r="A106" s="206"/>
      <c r="B106" s="206" t="s">
        <v>185</v>
      </c>
      <c r="C106" s="206"/>
      <c r="D106" s="206"/>
      <c r="E106" s="206"/>
      <c r="F106" s="206"/>
      <c r="G106" s="206"/>
      <c r="I106" s="304">
        <f>SUM(I105:I105)</f>
        <v>316876</v>
      </c>
      <c r="J106" s="304">
        <f>SUM(J105:J105)</f>
        <v>45753</v>
      </c>
      <c r="M106" s="198"/>
      <c r="N106" s="198"/>
      <c r="O106" s="198"/>
      <c r="P106" s="198"/>
      <c r="Q106" s="198"/>
      <c r="R106" s="198"/>
      <c r="S106" s="198"/>
      <c r="T106" s="198"/>
    </row>
    <row r="107" spans="1:20" s="202" customFormat="1" ht="13.8" thickTop="1" x14ac:dyDescent="0.25">
      <c r="A107" s="305"/>
      <c r="B107" s="198"/>
      <c r="C107" s="198"/>
      <c r="D107" s="198"/>
      <c r="E107" s="198"/>
      <c r="F107" s="198"/>
      <c r="G107" s="198"/>
      <c r="H107" s="207"/>
      <c r="I107" s="207"/>
      <c r="J107" s="222"/>
      <c r="M107" s="198"/>
      <c r="N107" s="198"/>
      <c r="O107" s="198"/>
      <c r="P107" s="198"/>
      <c r="Q107" s="198"/>
      <c r="R107" s="198"/>
      <c r="S107" s="198"/>
      <c r="T107" s="198"/>
    </row>
    <row r="108" spans="1:20" s="202" customFormat="1" x14ac:dyDescent="0.25">
      <c r="A108" s="205" t="s">
        <v>94</v>
      </c>
      <c r="B108" s="206"/>
      <c r="C108" s="206"/>
      <c r="D108" s="206"/>
      <c r="E108" s="206"/>
      <c r="F108" s="206"/>
      <c r="G108" s="206"/>
      <c r="H108" s="201"/>
      <c r="I108" s="206"/>
      <c r="J108" s="201"/>
      <c r="M108" s="198"/>
      <c r="N108" s="198"/>
      <c r="O108" s="198"/>
      <c r="P108" s="198"/>
      <c r="Q108" s="198"/>
      <c r="R108" s="198"/>
      <c r="S108" s="198"/>
      <c r="T108" s="198"/>
    </row>
    <row r="109" spans="1:20" s="202" customFormat="1" x14ac:dyDescent="0.25">
      <c r="A109" s="206" t="s">
        <v>230</v>
      </c>
      <c r="B109" s="206"/>
      <c r="C109" s="206"/>
      <c r="D109" s="206"/>
      <c r="E109" s="206"/>
      <c r="F109" s="206"/>
      <c r="G109" s="206"/>
      <c r="H109" s="201"/>
      <c r="I109" s="268">
        <f>PZApiel!H9</f>
        <v>2018</v>
      </c>
      <c r="J109" s="268">
        <f>PZApiel!I9</f>
        <v>2017</v>
      </c>
      <c r="M109" s="198"/>
      <c r="N109" s="198"/>
      <c r="O109" s="198"/>
      <c r="P109" s="198"/>
      <c r="Q109" s="198"/>
      <c r="R109" s="198"/>
      <c r="S109" s="198"/>
      <c r="T109" s="198"/>
    </row>
    <row r="110" spans="1:20" s="202" customFormat="1" x14ac:dyDescent="0.25">
      <c r="A110" s="206"/>
      <c r="B110" s="206"/>
      <c r="C110" s="206"/>
      <c r="D110" s="206"/>
      <c r="E110" s="206"/>
      <c r="F110" s="206"/>
      <c r="G110" s="206"/>
      <c r="H110" s="201"/>
      <c r="I110" s="229" t="s">
        <v>204</v>
      </c>
      <c r="J110" s="229" t="s">
        <v>204</v>
      </c>
      <c r="M110" s="198"/>
      <c r="N110" s="198"/>
      <c r="O110" s="198"/>
      <c r="P110" s="198"/>
      <c r="Q110" s="198"/>
      <c r="R110" s="198"/>
      <c r="S110" s="198"/>
      <c r="T110" s="198"/>
    </row>
    <row r="111" spans="1:20" s="202" customFormat="1" x14ac:dyDescent="0.25">
      <c r="A111" s="206"/>
      <c r="B111" t="s">
        <v>373</v>
      </c>
      <c r="C111" s="206"/>
      <c r="D111" s="206"/>
      <c r="E111" s="206"/>
      <c r="F111" s="206"/>
      <c r="G111" s="206"/>
      <c r="H111" s="201"/>
      <c r="I111" s="215">
        <v>11</v>
      </c>
      <c r="J111" s="215">
        <v>0</v>
      </c>
      <c r="M111" s="198"/>
      <c r="N111" s="198"/>
      <c r="O111" s="198"/>
      <c r="P111" s="198"/>
      <c r="Q111" s="198"/>
      <c r="R111" s="198"/>
      <c r="S111" s="198"/>
      <c r="T111" s="198"/>
    </row>
    <row r="112" spans="1:20" s="202" customFormat="1" x14ac:dyDescent="0.25">
      <c r="A112" s="206"/>
      <c r="B112" s="198" t="s">
        <v>234</v>
      </c>
      <c r="C112" s="206"/>
      <c r="D112" s="206"/>
      <c r="E112" s="206"/>
      <c r="F112" s="206"/>
      <c r="G112" s="206"/>
      <c r="H112" s="201"/>
      <c r="I112" s="215">
        <v>0</v>
      </c>
      <c r="J112" s="215">
        <v>26876</v>
      </c>
      <c r="M112" s="198"/>
      <c r="N112" s="198"/>
      <c r="O112" s="198"/>
      <c r="P112" s="198"/>
      <c r="Q112" s="198"/>
      <c r="R112" s="198"/>
      <c r="S112" s="198"/>
      <c r="T112" s="198"/>
    </row>
    <row r="113" spans="1:20" s="202" customFormat="1" x14ac:dyDescent="0.25">
      <c r="A113" s="206"/>
      <c r="B113" t="s">
        <v>61</v>
      </c>
      <c r="C113" s="206"/>
      <c r="D113" s="206"/>
      <c r="E113" s="206"/>
      <c r="F113" s="206"/>
      <c r="G113" s="206"/>
      <c r="H113" s="201"/>
      <c r="I113" s="215">
        <v>13626</v>
      </c>
      <c r="J113" s="215">
        <v>12714</v>
      </c>
      <c r="M113" s="198"/>
      <c r="N113" s="198"/>
      <c r="O113" s="198"/>
      <c r="P113" s="198"/>
      <c r="Q113" s="198"/>
      <c r="R113" s="198"/>
      <c r="S113" s="198"/>
      <c r="T113" s="198"/>
    </row>
    <row r="114" spans="1:20" s="202" customFormat="1" ht="13.2" customHeight="1" x14ac:dyDescent="0.25">
      <c r="A114" s="206"/>
      <c r="B114" s="535" t="s">
        <v>235</v>
      </c>
      <c r="C114" s="535"/>
      <c r="D114" s="535"/>
      <c r="E114" s="535"/>
      <c r="F114" s="206"/>
      <c r="G114" s="206"/>
      <c r="H114" s="201"/>
      <c r="I114" s="215">
        <v>5717</v>
      </c>
      <c r="J114" s="215">
        <v>7000</v>
      </c>
      <c r="M114" s="198"/>
      <c r="N114" s="198"/>
      <c r="O114" s="198"/>
      <c r="P114" s="198"/>
      <c r="Q114" s="198"/>
      <c r="R114" s="198"/>
      <c r="S114" s="198"/>
      <c r="T114" s="198"/>
    </row>
    <row r="115" spans="1:20" s="202" customFormat="1" x14ac:dyDescent="0.25">
      <c r="A115" s="206"/>
      <c r="B115" s="198" t="s">
        <v>236</v>
      </c>
      <c r="C115" s="206"/>
      <c r="D115" s="206"/>
      <c r="E115" s="206"/>
      <c r="F115" s="206"/>
      <c r="G115" s="206"/>
      <c r="H115" s="201"/>
      <c r="I115" s="215">
        <v>56234</v>
      </c>
      <c r="J115" s="215">
        <v>70136</v>
      </c>
      <c r="M115" s="198"/>
      <c r="N115" s="198"/>
      <c r="O115" s="198"/>
      <c r="P115" s="198"/>
      <c r="Q115" s="198"/>
      <c r="R115" s="198"/>
      <c r="S115" s="198"/>
      <c r="T115" s="198"/>
    </row>
    <row r="116" spans="1:20" s="202" customFormat="1" ht="13.8" thickBot="1" x14ac:dyDescent="0.3">
      <c r="A116" s="206"/>
      <c r="B116" s="206" t="s">
        <v>185</v>
      </c>
      <c r="C116" s="206"/>
      <c r="D116" s="206"/>
      <c r="E116" s="206"/>
      <c r="F116" s="206"/>
      <c r="G116" s="206"/>
      <c r="H116" s="201"/>
      <c r="I116" s="306">
        <f>SUM(I111:I115)</f>
        <v>75588</v>
      </c>
      <c r="J116" s="306">
        <f>SUM(J111:J115)</f>
        <v>116726</v>
      </c>
      <c r="M116" s="198"/>
      <c r="N116" s="198"/>
      <c r="O116" s="198"/>
      <c r="P116" s="198"/>
      <c r="Q116" s="198"/>
      <c r="R116" s="198"/>
      <c r="S116" s="198"/>
      <c r="T116" s="198"/>
    </row>
    <row r="117" spans="1:20" s="202" customFormat="1" ht="13.8" thickTop="1" x14ac:dyDescent="0.25">
      <c r="A117" s="206"/>
      <c r="B117" s="206"/>
      <c r="C117" s="206"/>
      <c r="D117" s="206"/>
      <c r="E117" s="206"/>
      <c r="F117" s="206"/>
      <c r="G117" s="206"/>
      <c r="H117" s="201"/>
      <c r="I117" s="367"/>
      <c r="J117" s="367"/>
      <c r="M117" s="198"/>
      <c r="N117" s="198"/>
      <c r="O117" s="198"/>
      <c r="P117" s="198"/>
      <c r="Q117" s="198"/>
      <c r="R117" s="198"/>
      <c r="S117" s="198"/>
      <c r="T117" s="198"/>
    </row>
    <row r="118" spans="1:20" s="202" customFormat="1" x14ac:dyDescent="0.25">
      <c r="A118" s="7" t="s">
        <v>107</v>
      </c>
      <c r="B118" s="206"/>
      <c r="C118" s="206"/>
      <c r="D118" s="206"/>
      <c r="E118" s="206"/>
      <c r="F118" s="206"/>
      <c r="G118" s="206"/>
      <c r="H118" s="201"/>
      <c r="I118" s="233">
        <v>2017</v>
      </c>
      <c r="J118" s="233">
        <v>2016</v>
      </c>
      <c r="M118" s="198"/>
      <c r="N118" s="198"/>
      <c r="O118" s="198"/>
      <c r="P118" s="198"/>
      <c r="Q118" s="198"/>
      <c r="R118" s="198"/>
      <c r="S118" s="198"/>
      <c r="T118" s="198"/>
    </row>
    <row r="119" spans="1:20" s="202" customFormat="1" x14ac:dyDescent="0.25">
      <c r="A119" s="416" t="s">
        <v>610</v>
      </c>
      <c r="B119" s="482"/>
      <c r="C119" s="482"/>
      <c r="D119" s="482"/>
      <c r="E119" s="206"/>
      <c r="F119" s="206"/>
      <c r="G119" s="206"/>
      <c r="H119" s="201"/>
      <c r="I119" s="385" t="s">
        <v>204</v>
      </c>
      <c r="J119" s="385" t="s">
        <v>204</v>
      </c>
      <c r="M119" s="198"/>
      <c r="N119" s="198"/>
      <c r="O119" s="198"/>
      <c r="P119" s="198"/>
      <c r="Q119" s="198"/>
      <c r="R119" s="198"/>
      <c r="S119" s="198"/>
      <c r="T119" s="198"/>
    </row>
    <row r="120" spans="1:20" s="202" customFormat="1" x14ac:dyDescent="0.25">
      <c r="A120" s="1" t="s">
        <v>47</v>
      </c>
      <c r="B120" s="206"/>
      <c r="C120" s="206"/>
      <c r="D120" s="206"/>
      <c r="E120" s="206"/>
      <c r="F120" s="206"/>
      <c r="G120" s="206"/>
      <c r="H120" s="201"/>
      <c r="I120" s="368">
        <v>20574</v>
      </c>
      <c r="J120" s="368">
        <v>22010</v>
      </c>
      <c r="M120" s="198"/>
      <c r="N120" s="198"/>
      <c r="O120" s="198"/>
      <c r="P120" s="198"/>
      <c r="Q120" s="198"/>
      <c r="R120" s="198"/>
      <c r="S120" s="198"/>
      <c r="T120" s="198"/>
    </row>
    <row r="121" spans="1:20" s="202" customFormat="1" x14ac:dyDescent="0.25">
      <c r="A121" s="1" t="s">
        <v>48</v>
      </c>
      <c r="B121" s="206"/>
      <c r="C121" s="206"/>
      <c r="D121" s="206"/>
      <c r="E121" s="206"/>
      <c r="F121" s="206"/>
      <c r="G121" s="206"/>
      <c r="H121" s="201"/>
      <c r="I121" s="368">
        <v>0</v>
      </c>
      <c r="J121" s="368">
        <v>678</v>
      </c>
      <c r="M121" s="198"/>
      <c r="N121" s="198"/>
      <c r="O121" s="198"/>
      <c r="P121" s="198"/>
      <c r="Q121" s="198"/>
      <c r="R121" s="198"/>
      <c r="S121" s="198"/>
      <c r="T121" s="198"/>
    </row>
    <row r="122" spans="1:20" s="202" customFormat="1" ht="13.8" thickBot="1" x14ac:dyDescent="0.3">
      <c r="A122" s="1"/>
      <c r="B122" s="7" t="s">
        <v>185</v>
      </c>
      <c r="C122" s="206"/>
      <c r="D122" s="206"/>
      <c r="E122" s="206"/>
      <c r="F122" s="206"/>
      <c r="G122" s="206"/>
      <c r="H122" s="201"/>
      <c r="I122" s="369">
        <f>SUM(I120:I121)</f>
        <v>20574</v>
      </c>
      <c r="J122" s="369">
        <f>SUM(J120:J121)</f>
        <v>22688</v>
      </c>
      <c r="M122" s="198"/>
      <c r="N122" s="198"/>
      <c r="O122" s="198"/>
      <c r="P122" s="198"/>
      <c r="Q122" s="198"/>
      <c r="R122" s="198"/>
      <c r="S122" s="198"/>
      <c r="T122" s="198"/>
    </row>
    <row r="123" spans="1:20" s="202" customFormat="1" ht="13.8" thickTop="1" x14ac:dyDescent="0.25">
      <c r="A123" s="198"/>
      <c r="B123" s="206"/>
      <c r="C123" s="206"/>
      <c r="D123" s="206"/>
      <c r="E123" s="206"/>
      <c r="F123" s="206"/>
      <c r="G123" s="206"/>
      <c r="H123" s="201"/>
      <c r="I123" s="206"/>
      <c r="J123" s="201"/>
      <c r="M123" s="198"/>
      <c r="N123" s="198"/>
      <c r="O123" s="198"/>
      <c r="P123" s="198"/>
      <c r="Q123" s="198"/>
      <c r="R123" s="198"/>
      <c r="S123" s="198"/>
      <c r="T123" s="198"/>
    </row>
    <row r="124" spans="1:20" x14ac:dyDescent="0.25">
      <c r="A124" s="181" t="s">
        <v>105</v>
      </c>
      <c r="H124" s="307"/>
      <c r="I124" s="224"/>
      <c r="J124" s="307"/>
    </row>
    <row r="125" spans="1:20" x14ac:dyDescent="0.25">
      <c r="A125" s="206" t="s">
        <v>165</v>
      </c>
      <c r="H125" s="202"/>
      <c r="I125" s="268">
        <f>I109</f>
        <v>2018</v>
      </c>
      <c r="J125" s="268">
        <f>J109</f>
        <v>2017</v>
      </c>
    </row>
    <row r="126" spans="1:20" x14ac:dyDescent="0.25">
      <c r="A126" s="206"/>
      <c r="H126" s="202"/>
      <c r="I126" s="229" t="str">
        <f>I110</f>
        <v>EUR</v>
      </c>
      <c r="J126" s="229" t="str">
        <f>J110</f>
        <v>EUR</v>
      </c>
    </row>
    <row r="127" spans="1:20" x14ac:dyDescent="0.25">
      <c r="A127" s="308" t="s">
        <v>239</v>
      </c>
      <c r="H127" s="202"/>
      <c r="I127" s="215">
        <v>0</v>
      </c>
      <c r="J127" s="215">
        <v>982</v>
      </c>
    </row>
    <row r="128" spans="1:20" ht="27" customHeight="1" x14ac:dyDescent="0.25">
      <c r="A128" s="483" t="s">
        <v>23</v>
      </c>
      <c r="B128" s="483"/>
      <c r="C128" s="483"/>
      <c r="D128" s="483"/>
      <c r="E128" s="483"/>
      <c r="F128" s="483"/>
      <c r="G128" s="483"/>
      <c r="H128" s="483"/>
      <c r="I128" s="215">
        <v>54049</v>
      </c>
      <c r="J128" s="215">
        <v>16023</v>
      </c>
    </row>
    <row r="129" spans="1:10" ht="13.8" thickBot="1" x14ac:dyDescent="0.3">
      <c r="A129" s="309"/>
      <c r="B129" s="309"/>
      <c r="C129" s="309"/>
      <c r="D129" s="309"/>
      <c r="E129" s="309"/>
      <c r="H129" s="202"/>
      <c r="I129" s="306">
        <f>SUM(I127:I128)</f>
        <v>54049</v>
      </c>
      <c r="J129" s="306">
        <f>SUM(J127:J128)</f>
        <v>17005</v>
      </c>
    </row>
    <row r="130" spans="1:10" ht="13.8" thickTop="1" x14ac:dyDescent="0.25">
      <c r="A130" s="206"/>
    </row>
  </sheetData>
  <autoFilter ref="I109:J116" xr:uid="{00000000-0009-0000-0000-000008000000}"/>
  <mergeCells count="46">
    <mergeCell ref="B114:E114"/>
    <mergeCell ref="G45:H45"/>
    <mergeCell ref="A91:C91"/>
    <mergeCell ref="A92:C92"/>
    <mergeCell ref="A82:B82"/>
    <mergeCell ref="I84:J84"/>
    <mergeCell ref="D67:H67"/>
    <mergeCell ref="D71:H71"/>
    <mergeCell ref="D68:H68"/>
    <mergeCell ref="D70:H70"/>
    <mergeCell ref="C84:D84"/>
    <mergeCell ref="E69:H69"/>
    <mergeCell ref="D72:H72"/>
    <mergeCell ref="I82:J82"/>
    <mergeCell ref="I83:J83"/>
    <mergeCell ref="C83:D83"/>
    <mergeCell ref="G83:H83"/>
    <mergeCell ref="I65:I66"/>
    <mergeCell ref="D65:H66"/>
    <mergeCell ref="I58:J58"/>
    <mergeCell ref="A10:D10"/>
    <mergeCell ref="G21:H21"/>
    <mergeCell ref="G17:H17"/>
    <mergeCell ref="F27:G27"/>
    <mergeCell ref="B62:I62"/>
    <mergeCell ref="I4:J4"/>
    <mergeCell ref="I21:J21"/>
    <mergeCell ref="I17:J17"/>
    <mergeCell ref="I45:J45"/>
    <mergeCell ref="G58:H58"/>
    <mergeCell ref="A119:D119"/>
    <mergeCell ref="A128:H128"/>
    <mergeCell ref="C82:D82"/>
    <mergeCell ref="E82:F82"/>
    <mergeCell ref="G82:H82"/>
    <mergeCell ref="A90:C90"/>
    <mergeCell ref="H89:H90"/>
    <mergeCell ref="A83:B83"/>
    <mergeCell ref="A85:C85"/>
    <mergeCell ref="A88:C88"/>
    <mergeCell ref="F90:G90"/>
    <mergeCell ref="E84:F84"/>
    <mergeCell ref="F88:G88"/>
    <mergeCell ref="F89:G89"/>
    <mergeCell ref="A89:C89"/>
    <mergeCell ref="E83:F83"/>
  </mergeCells>
  <phoneticPr fontId="0" type="noConversion"/>
  <pageMargins left="0" right="0" top="1.0236220472440944" bottom="0.6692913385826772" header="0.31496062992125984" footer="0.31496062992125984"/>
  <pageSetup paperSize="9" firstPageNumber="14" orientation="portrait" verticalDpi="300" r:id="rId1"/>
  <headerFooter alignWithMargins="0">
    <oddHeader>&amp;CSIA "AADSO"   
 Gada pārskats par 2018.gadu</oddHeader>
    <oddFooter>&amp;C&amp;P</oddFooter>
  </headerFooter>
  <rowBreaks count="2" manualBreakCount="2">
    <brk id="63" max="9" man="1"/>
    <brk id="11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titullapa</vt:lpstr>
      <vt:lpstr>saturs</vt:lpstr>
      <vt:lpstr>Inf</vt:lpstr>
      <vt:lpstr>aktivs</vt:lpstr>
      <vt:lpstr>pasivs</vt:lpstr>
      <vt:lpstr>P vai Z aprekins</vt:lpstr>
      <vt:lpstr>Politika</vt:lpstr>
      <vt:lpstr>PLpiel</vt:lpstr>
      <vt:lpstr>BILbil</vt:lpstr>
      <vt:lpstr>PZApiel</vt:lpstr>
      <vt:lpstr>PARbil (2)</vt:lpstr>
      <vt:lpstr>vadibas</vt:lpstr>
      <vt:lpstr>aktivs!Print_Area</vt:lpstr>
      <vt:lpstr>BILbil!Print_Area</vt:lpstr>
      <vt:lpstr>Inf!Print_Area</vt:lpstr>
      <vt:lpstr>'P vai Z aprekins'!Print_Area</vt:lpstr>
      <vt:lpstr>'PARbil (2)'!Print_Area</vt:lpstr>
      <vt:lpstr>pasivs!Print_Area</vt:lpstr>
      <vt:lpstr>PLpiel!Print_Area</vt:lpstr>
      <vt:lpstr>Politika!Print_Area</vt:lpstr>
      <vt:lpstr>PZApiel!Print_Area</vt:lpstr>
      <vt:lpstr>saturs!Print_Area</vt:lpstr>
      <vt:lpstr>titullapa!Print_Area</vt:lpstr>
      <vt:lpstr>vadibas!Print_Area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Reskator</dc:creator>
  <cp:lastModifiedBy>VeeP</cp:lastModifiedBy>
  <cp:lastPrinted>2019-01-15T19:38:09Z</cp:lastPrinted>
  <dcterms:created xsi:type="dcterms:W3CDTF">2013-04-15T19:28:01Z</dcterms:created>
  <dcterms:modified xsi:type="dcterms:W3CDTF">2019-03-07T08:19:12Z</dcterms:modified>
</cp:coreProperties>
</file>